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י אקסל\מתקדמים חדש\Vlookup\"/>
    </mc:Choice>
  </mc:AlternateContent>
  <xr:revisionPtr revIDLastSave="0" documentId="8_{586534CC-A6D0-45C9-842B-6FEE7860BAF5}" xr6:coauthVersionLast="47" xr6:coauthVersionMax="47" xr10:uidLastSave="{00000000-0000-0000-0000-000000000000}"/>
  <bookViews>
    <workbookView xWindow="-110" yWindow="-110" windowWidth="19420" windowHeight="10300" xr2:uid="{395A7A72-6193-449B-AAAD-985FD567F63C}"/>
  </bookViews>
  <sheets>
    <sheet name="נתונים - 2021 " sheetId="3" r:id="rId1"/>
    <sheet name="נתונים - 2022" sheetId="1" r:id="rId2"/>
    <sheet name="דוח" sheetId="2" r:id="rId3"/>
  </sheets>
  <definedNames>
    <definedName name="_xlnm._FilterDatabase" localSheetId="0" hidden="1">'נתונים - 2021 '!$A$1:$Q$31</definedName>
    <definedName name="_xlnm._FilterDatabase" localSheetId="1" hidden="1">'נתונים - 2022'!$A$1:$P$31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3" i="3" l="1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2" i="3"/>
  <c r="B2" i="2"/>
  <c r="C2" i="2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2" i="1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2" i="3"/>
</calcChain>
</file>

<file path=xl/sharedStrings.xml><?xml version="1.0" encoding="utf-8"?>
<sst xmlns="http://schemas.openxmlformats.org/spreadsheetml/2006/main" count="94" uniqueCount="48">
  <si>
    <t>#</t>
  </si>
  <si>
    <t>קוד לקוח</t>
  </si>
  <si>
    <t>לקוח אשראי</t>
  </si>
  <si>
    <t>ינואר</t>
  </si>
  <si>
    <t>פברואר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</si>
  <si>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</si>
  <si>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</si>
  <si>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</si>
  <si>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</si>
  <si>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</si>
  <si>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</si>
  <si>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</si>
  <si>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</si>
  <si>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נובמבר</t>
  </si>
  <si>
    <t>דצמבר</t>
  </si>
  <si>
    <t>לקוח 1</t>
  </si>
  <si>
    <t>לקוח 2</t>
  </si>
  <si>
    <t>לקוח 3</t>
  </si>
  <si>
    <t>לקוח 4</t>
  </si>
  <si>
    <t>לקוח 5</t>
  </si>
  <si>
    <t>לקוח 6</t>
  </si>
  <si>
    <t>לקוח 7</t>
  </si>
  <si>
    <t>לקוח 8</t>
  </si>
  <si>
    <t>לקוח 9</t>
  </si>
  <si>
    <t>לקוח 10</t>
  </si>
  <si>
    <t>לקוח 11</t>
  </si>
  <si>
    <t>לקוח 12</t>
  </si>
  <si>
    <t>לקוח 13</t>
  </si>
  <si>
    <t>לקוח 14</t>
  </si>
  <si>
    <t>לקוח 15</t>
  </si>
  <si>
    <t>לקוח 16</t>
  </si>
  <si>
    <t>לקוח 17</t>
  </si>
  <si>
    <t>לקוח 18</t>
  </si>
  <si>
    <t>לקוח 19</t>
  </si>
  <si>
    <t>לקוח 20</t>
  </si>
  <si>
    <t>לקוח 21</t>
  </si>
  <si>
    <t>לקוח 22</t>
  </si>
  <si>
    <t>לקוח 23</t>
  </si>
  <si>
    <t>לקוח 24</t>
  </si>
  <si>
    <t>לקוח 25</t>
  </si>
  <si>
    <t>לקוח 26</t>
  </si>
  <si>
    <t>לקוח 27</t>
  </si>
  <si>
    <t>לקוח 28</t>
  </si>
  <si>
    <t>לקוח 29</t>
  </si>
  <si>
    <t>לקוח 30</t>
  </si>
  <si>
    <t>סך הכול שנתי-2022</t>
  </si>
  <si>
    <t>הצלבה</t>
  </si>
  <si>
    <t>סך הכול שנתי-2021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</si>
</sst>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5" formatCode="_ * #,##0_ ;_ * \-#,##0_ ;_ * &quot;-&quot;??_ ;_ @_ "/>
  </numFmts>
  <fonts count="5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11"/>
      <name val="Arial"/>
      <family val="2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hair">
        <color auto="1"/>
      </left>
      <right/>
      <top style="double">
        <color auto="1"/>
      </top>
      <bottom/>
      <diagonal/>
    </border>
    <border>
      <left/>
      <right/>
      <top style="thin">
        <color theme="4" tint="0.3999755851924192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4" tint="0.39997558519241921"/>
      </left>
      <right/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thin">
        <color theme="4" tint="0.3999755851924192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theme="4" tint="0.39997558519241921"/>
      </left>
      <right/>
      <top style="thin">
        <color auto="1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0">
    <xf numFmtId="0" fontId="0" fillId="0" borderId="0" xfId="0"/>
    <xf numFmtId="0" fontId="1" fillId="0" borderId="5" xfId="0" applyFont="1" applyFill="1" applyBorder="1"/>
    <xf numFmtId="0" fontId="2" fillId="0" borderId="0" xfId="0" applyFont="1" applyFill="1"/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right" vertical="center"/>
    </xf>
    <xf numFmtId="0" fontId="1" fillId="0" borderId="0" xfId="0" applyFont="1" applyFill="1"/>
    <xf numFmtId="0" fontId="2" fillId="0" borderId="10" xfId="0" applyFont="1" applyFill="1" applyBorder="1" applyAlignment="1">
      <alignment horizontal="right" vertical="center"/>
    </xf>
    <xf numFmtId="0" fontId="2" fillId="0" borderId="11" xfId="0" applyFont="1" applyFill="1" applyBorder="1" applyAlignment="1">
      <alignment horizontal="right" vertical="center"/>
    </xf>
    <xf numFmtId="0" fontId="2" fillId="0" borderId="7" xfId="0" applyFont="1" applyFill="1" applyBorder="1"/>
    <xf numFmtId="0" fontId="2" fillId="0" borderId="6" xfId="0" applyFont="1" applyFill="1" applyBorder="1"/>
    <xf numFmtId="165" fontId="1" fillId="0" borderId="5" xfId="1" applyNumberFormat="1" applyFont="1" applyFill="1" applyBorder="1"/>
    <xf numFmtId="165" fontId="1" fillId="0" borderId="7" xfId="1" applyNumberFormat="1" applyFont="1" applyFill="1" applyBorder="1"/>
    <xf numFmtId="165" fontId="1" fillId="0" borderId="8" xfId="1" applyNumberFormat="1" applyFont="1" applyFill="1" applyBorder="1"/>
    <xf numFmtId="165" fontId="2" fillId="0" borderId="0" xfId="1" applyNumberFormat="1" applyFont="1" applyFill="1"/>
    <xf numFmtId="165" fontId="2" fillId="0" borderId="4" xfId="1" applyNumberFormat="1" applyFont="1" applyFill="1" applyBorder="1" applyAlignment="1">
      <alignment horizontal="right" vertical="center"/>
    </xf>
    <xf numFmtId="165" fontId="2" fillId="0" borderId="3" xfId="1" applyNumberFormat="1" applyFont="1" applyFill="1" applyBorder="1" applyAlignment="1">
      <alignment horizontal="right" vertical="center"/>
    </xf>
    <xf numFmtId="165" fontId="2" fillId="0" borderId="9" xfId="1" applyNumberFormat="1" applyFont="1" applyFill="1" applyBorder="1" applyAlignment="1">
      <alignment horizontal="right" vertical="center"/>
    </xf>
    <xf numFmtId="165" fontId="1" fillId="0" borderId="4" xfId="1" applyNumberFormat="1" applyFont="1" applyFill="1" applyBorder="1" applyAlignment="1">
      <alignment horizontal="right" vertical="center"/>
    </xf>
    <xf numFmtId="165" fontId="1" fillId="0" borderId="3" xfId="1" applyNumberFormat="1" applyFont="1" applyFill="1" applyBorder="1" applyAlignment="1">
      <alignment horizontal="right" vertical="center"/>
    </xf>
    <xf numFmtId="165" fontId="1" fillId="0" borderId="9" xfId="1" applyNumberFormat="1" applyFont="1" applyFill="1" applyBorder="1" applyAlignment="1">
      <alignment horizontal="right" vertical="center"/>
    </xf>
    <xf numFmtId="165" fontId="2" fillId="0" borderId="12" xfId="1" applyNumberFormat="1" applyFont="1" applyFill="1" applyBorder="1" applyAlignment="1">
      <alignment horizontal="right" vertical="center"/>
    </xf>
    <xf numFmtId="165" fontId="2" fillId="0" borderId="10" xfId="1" applyNumberFormat="1" applyFont="1" applyFill="1" applyBorder="1" applyAlignment="1">
      <alignment horizontal="right" vertical="center"/>
    </xf>
    <xf numFmtId="165" fontId="2" fillId="0" borderId="13" xfId="1" applyNumberFormat="1" applyFont="1" applyFill="1" applyBorder="1" applyAlignment="1">
      <alignment horizontal="right" vertical="center"/>
    </xf>
    <xf numFmtId="165" fontId="2" fillId="0" borderId="0" xfId="1" applyNumberFormat="1" applyFont="1" applyFill="1" applyBorder="1" applyAlignment="1">
      <alignment horizontal="right" vertical="center"/>
    </xf>
    <xf numFmtId="165" fontId="2" fillId="0" borderId="0" xfId="1" applyNumberFormat="1" applyFont="1" applyFill="1" applyBorder="1"/>
    <xf numFmtId="0" fontId="2" fillId="0" borderId="14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165" fontId="2" fillId="0" borderId="14" xfId="1" applyNumberFormat="1" applyFont="1" applyFill="1" applyBorder="1" applyAlignment="1">
      <alignment horizontal="right" vertical="center"/>
    </xf>
    <xf numFmtId="165" fontId="2" fillId="0" borderId="15" xfId="1" applyNumberFormat="1" applyFont="1" applyFill="1" applyBorder="1" applyAlignment="1">
      <alignment horizontal="right" vertical="center"/>
    </xf>
    <xf numFmtId="0" fontId="2" fillId="0" borderId="16" xfId="0" applyFont="1" applyFill="1" applyBorder="1"/>
    <xf numFmtId="0" fontId="2" fillId="0" borderId="17" xfId="0" applyFont="1" applyFill="1" applyBorder="1"/>
    <xf numFmtId="0" fontId="1" fillId="0" borderId="18" xfId="0" applyFont="1" applyFill="1" applyBorder="1"/>
    <xf numFmtId="165" fontId="1" fillId="0" borderId="18" xfId="1" applyNumberFormat="1" applyFont="1" applyFill="1" applyBorder="1"/>
    <xf numFmtId="165" fontId="1" fillId="0" borderId="17" xfId="1" applyNumberFormat="1" applyFont="1" applyFill="1" applyBorder="1"/>
    <xf numFmtId="165" fontId="1" fillId="0" borderId="19" xfId="1" applyNumberFormat="1" applyFont="1" applyFill="1" applyBorder="1"/>
    <xf numFmtId="0" fontId="1" fillId="0" borderId="17" xfId="0" applyFont="1" applyFill="1" applyBorder="1"/>
    <xf numFmtId="17" fontId="4" fillId="0" borderId="20" xfId="0" applyNumberFormat="1" applyFont="1" applyBorder="1"/>
    <xf numFmtId="165" fontId="0" fillId="0" borderId="0" xfId="1" applyNumberFormat="1" applyFont="1"/>
    <xf numFmtId="0" fontId="2" fillId="0" borderId="5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476250</xdr:colOff>
      <xdr:row>0</xdr:row>
      <xdr:rowOff>42265</xdr:rowOff>
    </xdr:from>
    <xdr:to>
      <xdr:col>13</xdr:col>
      <xdr:colOff>546455</xdr:colOff>
      <xdr:row>19</xdr:row>
      <xdr:rowOff>171657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A9417170-714F-62CE-E308-A39C58AAB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10201545" y="42265"/>
          <a:ext cx="6013805" cy="3507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17283-201C-4ABF-97D0-264226F13C52}">
  <dimension ref="A1:Q40"/>
  <sheetViews>
    <sheetView rightToLeft="1" tabSelected="1" workbookViewId="0">
      <selection activeCell="A9" sqref="A9"/>
    </sheetView>
  </sheetViews>
  <sheetFormatPr defaultColWidth="12.9140625" defaultRowHeight="16.5" customHeight="1" x14ac:dyDescent="0.3"/>
  <cols>
    <col min="1" max="1" width="5.58203125" style="2" customWidth="1"/>
    <col min="2" max="2" width="12.9140625" style="2"/>
    <col min="3" max="3" width="10.75" style="2" customWidth="1"/>
    <col min="4" max="4" width="12.9140625" style="2"/>
    <col min="5" max="5" width="12.9140625" style="14"/>
    <col min="6" max="17" width="10.6640625" style="14" customWidth="1"/>
    <col min="18" max="16384" width="12.9140625" style="2"/>
  </cols>
  <sheetData>
    <row r="1" spans="1:17" ht="16.5" customHeight="1" thickBot="1" x14ac:dyDescent="0.35">
      <c r="A1" s="10" t="s">
        <v>0</v>
      </c>
      <c r="B1" s="9" t="s">
        <v>1</v>
      </c>
      <c r="C1" s="39" t="s">
        <v>46</v>
      </c>
      <c r="D1" s="1" t="s">
        <v>2</v>
      </c>
      <c r="E1" s="11" t="s">
        <v>47</v>
      </c>
      <c r="F1" s="12" t="s">
        <v>3</v>
      </c>
      <c r="G1" s="12" t="s">
        <v>4</v>
      </c>
      <c r="H1" s="12" t="s">
        <v>5</v>
      </c>
      <c r="I1" s="12" t="s">
        <v>6</v>
      </c>
      <c r="J1" s="12" t="s">
        <v>7</v>
      </c>
      <c r="K1" s="12" t="s">
        <v>8</v>
      </c>
      <c r="L1" s="12" t="s">
        <v>9</v>
      </c>
      <c r="M1" s="12" t="s">
        <v>10</v>
      </c>
      <c r="N1" s="12" t="s">
        <v>11</v>
      </c>
      <c r="O1" s="12" t="s">
        <v>12</v>
      </c>
      <c r="P1" s="12" t="s">
        <v>13</v>
      </c>
      <c r="Q1" s="13" t="s">
        <v>14</v>
      </c>
    </row>
    <row r="2" spans="1:17" ht="16.5" customHeight="1" thickTop="1" x14ac:dyDescent="0.3">
      <c r="A2" s="3">
        <v>1</v>
      </c>
      <c r="B2" s="3">
        <v>100026</v>
      </c>
      <c r="C2" s="27">
        <f>VLOOKUP(B2,'נתונים - 2022'!B:B,1,0)</f>
        <v>100026</v>
      </c>
      <c r="D2" s="4" t="s">
        <v>15</v>
      </c>
      <c r="E2" s="14">
        <f>SUM(F2:Q2)</f>
        <v>239752.5</v>
      </c>
      <c r="F2" s="14">
        <v>19183.48</v>
      </c>
      <c r="G2" s="14">
        <v>25639.46</v>
      </c>
      <c r="H2" s="14">
        <v>14170.19</v>
      </c>
      <c r="I2" s="14">
        <v>30995.51</v>
      </c>
      <c r="J2" s="14">
        <v>6902.42</v>
      </c>
      <c r="K2" s="14">
        <v>24598.67</v>
      </c>
      <c r="L2" s="14">
        <v>32549.3</v>
      </c>
      <c r="M2" s="14">
        <v>15505.66</v>
      </c>
      <c r="N2" s="14">
        <v>11971.89</v>
      </c>
      <c r="O2" s="14">
        <v>16698.11</v>
      </c>
      <c r="P2" s="14">
        <v>18847.849999999999</v>
      </c>
      <c r="Q2" s="14">
        <v>22689.96</v>
      </c>
    </row>
    <row r="3" spans="1:17" ht="16.5" customHeight="1" x14ac:dyDescent="0.3">
      <c r="A3" s="5">
        <v>2</v>
      </c>
      <c r="B3" s="5">
        <v>100138</v>
      </c>
      <c r="C3" s="27" t="e">
        <f>VLOOKUP(B3,'נתונים - 2022'!B:B,1,0)</f>
        <v>#N/A</v>
      </c>
      <c r="D3" s="4" t="s">
        <v>16</v>
      </c>
      <c r="E3" s="14">
        <f t="shared" ref="E3:E31" si="0">SUM(F3:Q3)</f>
        <v>100645.48000000001</v>
      </c>
      <c r="F3" s="14">
        <v>-1168.76</v>
      </c>
      <c r="G3" s="14">
        <v>4995.6899999999996</v>
      </c>
      <c r="H3" s="14">
        <v>17993.98</v>
      </c>
      <c r="I3" s="14">
        <v>10977.13</v>
      </c>
      <c r="J3" s="14">
        <v>14731.59</v>
      </c>
      <c r="K3" s="14">
        <v>5862.29</v>
      </c>
      <c r="L3" s="14">
        <v>11650.26</v>
      </c>
      <c r="M3" s="14">
        <v>2457.33</v>
      </c>
      <c r="N3" s="14">
        <v>7349.8</v>
      </c>
      <c r="O3" s="14">
        <v>11695.75</v>
      </c>
      <c r="P3" s="14">
        <v>5946.67</v>
      </c>
      <c r="Q3" s="14">
        <v>8153.75</v>
      </c>
    </row>
    <row r="4" spans="1:17" ht="16.5" customHeight="1" x14ac:dyDescent="0.3">
      <c r="A4" s="5">
        <v>3</v>
      </c>
      <c r="B4" s="5">
        <v>100145</v>
      </c>
      <c r="C4" s="27">
        <f>VLOOKUP(B4,'נתונים - 2022'!B:B,1,0)</f>
        <v>100145</v>
      </c>
      <c r="D4" s="4" t="s">
        <v>17</v>
      </c>
      <c r="E4" s="14">
        <f t="shared" si="0"/>
        <v>50008.28</v>
      </c>
      <c r="F4" s="14">
        <v>2187.77</v>
      </c>
      <c r="G4" s="14">
        <v>1316.35</v>
      </c>
      <c r="H4" s="14">
        <v>12584.17</v>
      </c>
      <c r="I4" s="14">
        <v>584</v>
      </c>
      <c r="J4" s="14">
        <v>3443.86</v>
      </c>
      <c r="K4" s="14">
        <v>584</v>
      </c>
      <c r="L4" s="14">
        <v>6994.17</v>
      </c>
      <c r="M4" s="14">
        <v>1674.7</v>
      </c>
      <c r="N4" s="14">
        <v>7836.04</v>
      </c>
      <c r="O4" s="14">
        <v>1651.6</v>
      </c>
      <c r="P4" s="14">
        <v>8649.119999999999</v>
      </c>
      <c r="Q4" s="14">
        <v>2502.5</v>
      </c>
    </row>
    <row r="5" spans="1:17" ht="16.5" customHeight="1" x14ac:dyDescent="0.3">
      <c r="A5" s="5">
        <v>4</v>
      </c>
      <c r="B5" s="5">
        <v>100432</v>
      </c>
      <c r="C5" s="27">
        <f>VLOOKUP(B5,'נתונים - 2022'!B:B,1,0)</f>
        <v>100432</v>
      </c>
      <c r="D5" s="4" t="s">
        <v>18</v>
      </c>
      <c r="E5" s="14">
        <f t="shared" si="0"/>
        <v>125816.57999999999</v>
      </c>
      <c r="F5" s="14">
        <v>12670.78</v>
      </c>
      <c r="G5" s="14">
        <v>19528.11</v>
      </c>
      <c r="H5" s="14">
        <v>8250.2200000000012</v>
      </c>
      <c r="I5" s="14">
        <v>12063.98</v>
      </c>
      <c r="J5" s="14">
        <v>6454.31</v>
      </c>
      <c r="K5" s="14">
        <v>2755.9</v>
      </c>
      <c r="L5" s="14">
        <v>9483.93</v>
      </c>
      <c r="M5" s="14">
        <v>7583.36</v>
      </c>
      <c r="N5" s="14">
        <v>14047.51</v>
      </c>
      <c r="O5" s="14">
        <v>10609.77</v>
      </c>
      <c r="P5" s="14">
        <v>12737</v>
      </c>
      <c r="Q5" s="14">
        <v>9631.7099999999991</v>
      </c>
    </row>
    <row r="6" spans="1:17" s="6" customFormat="1" ht="16.5" customHeight="1" x14ac:dyDescent="0.3">
      <c r="A6" s="5">
        <v>5</v>
      </c>
      <c r="B6" s="5">
        <v>100490</v>
      </c>
      <c r="C6" s="27">
        <f>VLOOKUP(B6,'נתונים - 2022'!B:B,1,0)</f>
        <v>100490</v>
      </c>
      <c r="D6" s="4" t="s">
        <v>19</v>
      </c>
      <c r="E6" s="14">
        <f t="shared" si="0"/>
        <v>975740.41</v>
      </c>
      <c r="F6" s="14">
        <v>40720.199999999997</v>
      </c>
      <c r="G6" s="14">
        <v>53240.86</v>
      </c>
      <c r="H6" s="14">
        <v>43903.66</v>
      </c>
      <c r="I6" s="14">
        <v>42997.71</v>
      </c>
      <c r="J6" s="14">
        <v>44733.77</v>
      </c>
      <c r="K6" s="14">
        <v>68500.320000000007</v>
      </c>
      <c r="L6" s="14">
        <v>83062.880000000005</v>
      </c>
      <c r="M6" s="14">
        <v>20709.2</v>
      </c>
      <c r="N6" s="14">
        <v>144609.79</v>
      </c>
      <c r="O6" s="14">
        <v>106053.42</v>
      </c>
      <c r="P6" s="14">
        <v>131319.47999999998</v>
      </c>
      <c r="Q6" s="14">
        <v>195889.12</v>
      </c>
    </row>
    <row r="7" spans="1:17" ht="16.5" customHeight="1" x14ac:dyDescent="0.3">
      <c r="A7" s="5">
        <v>6</v>
      </c>
      <c r="B7" s="5">
        <v>100500</v>
      </c>
      <c r="C7" s="27">
        <f>VLOOKUP(B7,'נתונים - 2022'!B:B,1,0)</f>
        <v>100500</v>
      </c>
      <c r="D7" s="4" t="s">
        <v>20</v>
      </c>
      <c r="E7" s="14">
        <f t="shared" si="0"/>
        <v>315363.84999999998</v>
      </c>
      <c r="F7" s="14">
        <v>27671.27</v>
      </c>
      <c r="G7" s="14">
        <v>14195.81</v>
      </c>
      <c r="H7" s="14">
        <v>17643.23</v>
      </c>
      <c r="I7" s="14">
        <v>22634.22</v>
      </c>
      <c r="J7" s="14">
        <v>32504.799999999999</v>
      </c>
      <c r="K7" s="14">
        <v>28320.9</v>
      </c>
      <c r="L7" s="14">
        <v>32745.1</v>
      </c>
      <c r="M7" s="14">
        <v>32635.56</v>
      </c>
      <c r="N7" s="14">
        <v>27019.85</v>
      </c>
      <c r="O7" s="14">
        <v>15502.06</v>
      </c>
      <c r="P7" s="14">
        <v>25973.08</v>
      </c>
      <c r="Q7" s="14">
        <v>38517.97</v>
      </c>
    </row>
    <row r="8" spans="1:17" ht="16.5" customHeight="1" x14ac:dyDescent="0.3">
      <c r="A8" s="5">
        <v>7</v>
      </c>
      <c r="B8" s="5">
        <v>100565</v>
      </c>
      <c r="C8" s="27">
        <f>VLOOKUP(B8,'נתונים - 2022'!B:B,1,0)</f>
        <v>100565</v>
      </c>
      <c r="D8" s="4" t="s">
        <v>21</v>
      </c>
      <c r="E8" s="14">
        <f t="shared" si="0"/>
        <v>463669.66000000003</v>
      </c>
      <c r="F8" s="14">
        <v>45751.22</v>
      </c>
      <c r="G8" s="14">
        <v>39722.839999999997</v>
      </c>
      <c r="H8" s="14">
        <v>42807.89</v>
      </c>
      <c r="I8" s="14">
        <v>17244.91</v>
      </c>
      <c r="J8" s="14">
        <v>19842.66</v>
      </c>
      <c r="K8" s="14">
        <v>40971.760000000002</v>
      </c>
      <c r="L8" s="14">
        <v>42189.9</v>
      </c>
      <c r="M8" s="14">
        <v>27841.99</v>
      </c>
      <c r="N8" s="14">
        <v>70408.95</v>
      </c>
      <c r="O8" s="14">
        <v>40898.639999999999</v>
      </c>
      <c r="P8" s="14">
        <v>21228.49</v>
      </c>
      <c r="Q8" s="14">
        <v>54760.41</v>
      </c>
    </row>
    <row r="9" spans="1:17" ht="16.5" customHeight="1" x14ac:dyDescent="0.3">
      <c r="A9" s="5">
        <v>8</v>
      </c>
      <c r="B9" s="5">
        <v>100595</v>
      </c>
      <c r="C9" s="27">
        <f>VLOOKUP(B9,'נתונים - 2022'!B:B,1,0)</f>
        <v>100595</v>
      </c>
      <c r="D9" s="4" t="s">
        <v>22</v>
      </c>
      <c r="E9" s="14">
        <f t="shared" si="0"/>
        <v>398870.04</v>
      </c>
      <c r="F9" s="14">
        <v>23998.18</v>
      </c>
      <c r="G9" s="14">
        <v>85742.63</v>
      </c>
      <c r="H9" s="14">
        <v>18760.169999999998</v>
      </c>
      <c r="I9" s="14">
        <v>19090.259999999998</v>
      </c>
      <c r="J9" s="14">
        <v>50758.12</v>
      </c>
      <c r="K9" s="14">
        <v>25895.02</v>
      </c>
      <c r="L9" s="14">
        <v>28635.56</v>
      </c>
      <c r="M9" s="14">
        <v>35497.39</v>
      </c>
      <c r="N9" s="14">
        <v>21724.63</v>
      </c>
      <c r="O9" s="14">
        <v>35457.629999999997</v>
      </c>
      <c r="P9" s="14">
        <v>25417.94</v>
      </c>
      <c r="Q9" s="14">
        <v>27892.51</v>
      </c>
    </row>
    <row r="10" spans="1:17" ht="16.5" customHeight="1" x14ac:dyDescent="0.3">
      <c r="A10" s="5">
        <v>9</v>
      </c>
      <c r="B10" s="5">
        <v>100607</v>
      </c>
      <c r="C10" s="27">
        <f>VLOOKUP(B10,'נתונים - 2022'!B:B,1,0)</f>
        <v>100607</v>
      </c>
      <c r="D10" s="4" t="s">
        <v>23</v>
      </c>
      <c r="E10" s="14">
        <f t="shared" si="0"/>
        <v>323969.97000000003</v>
      </c>
      <c r="F10" s="14">
        <v>26005.97</v>
      </c>
      <c r="G10" s="14">
        <v>18661.990000000002</v>
      </c>
      <c r="H10" s="14">
        <v>20425.259999999998</v>
      </c>
      <c r="I10" s="14">
        <v>14249.5</v>
      </c>
      <c r="J10" s="14">
        <v>21772.05</v>
      </c>
      <c r="K10" s="14">
        <v>31758.560000000001</v>
      </c>
      <c r="L10" s="14">
        <v>49473.48</v>
      </c>
      <c r="M10" s="14">
        <v>7326.34</v>
      </c>
      <c r="N10" s="14">
        <v>28935.01</v>
      </c>
      <c r="O10" s="14">
        <v>28492.84</v>
      </c>
      <c r="P10" s="14">
        <v>34334.36</v>
      </c>
      <c r="Q10" s="14">
        <v>42534.61</v>
      </c>
    </row>
    <row r="11" spans="1:17" ht="16.5" customHeight="1" x14ac:dyDescent="0.3">
      <c r="A11" s="5">
        <v>10</v>
      </c>
      <c r="B11" s="5">
        <v>100761</v>
      </c>
      <c r="C11" s="27">
        <f>VLOOKUP(B11,'נתונים - 2022'!B:B,1,0)</f>
        <v>100761</v>
      </c>
      <c r="D11" s="4" t="s">
        <v>24</v>
      </c>
      <c r="E11" s="14">
        <f t="shared" si="0"/>
        <v>717915.68</v>
      </c>
      <c r="F11" s="14">
        <v>72277.72</v>
      </c>
      <c r="G11" s="14">
        <v>66193.289999999994</v>
      </c>
      <c r="H11" s="14">
        <v>49722.74</v>
      </c>
      <c r="I11" s="14">
        <v>51036.2</v>
      </c>
      <c r="J11" s="14">
        <v>48352.36</v>
      </c>
      <c r="K11" s="14">
        <v>50778.76</v>
      </c>
      <c r="L11" s="14">
        <v>127748.22</v>
      </c>
      <c r="M11" s="14">
        <v>38561.64</v>
      </c>
      <c r="N11" s="14">
        <v>63062.48</v>
      </c>
      <c r="O11" s="14">
        <v>51400.94</v>
      </c>
      <c r="P11" s="14">
        <v>60378.36</v>
      </c>
      <c r="Q11" s="14">
        <v>38402.97</v>
      </c>
    </row>
    <row r="12" spans="1:17" ht="16.5" customHeight="1" x14ac:dyDescent="0.3">
      <c r="A12" s="5">
        <v>11</v>
      </c>
      <c r="B12" s="5">
        <v>100813</v>
      </c>
      <c r="C12" s="27">
        <f>VLOOKUP(B12,'נתונים - 2022'!B:B,1,0)</f>
        <v>100813</v>
      </c>
      <c r="D12" s="4" t="s">
        <v>25</v>
      </c>
      <c r="E12" s="14">
        <f t="shared" si="0"/>
        <v>843582.33</v>
      </c>
      <c r="F12" s="14">
        <v>79395.06</v>
      </c>
      <c r="G12" s="14">
        <v>54521.72</v>
      </c>
      <c r="H12" s="14">
        <v>73440.42</v>
      </c>
      <c r="I12" s="14">
        <v>64634.879999999997</v>
      </c>
      <c r="J12" s="14">
        <v>76156.69</v>
      </c>
      <c r="K12" s="14">
        <v>68603.490000000005</v>
      </c>
      <c r="L12" s="14">
        <v>116366.1</v>
      </c>
      <c r="M12" s="14">
        <v>32332.21</v>
      </c>
      <c r="N12" s="14">
        <v>75555.11</v>
      </c>
      <c r="O12" s="14">
        <v>55118.9</v>
      </c>
      <c r="P12" s="14">
        <v>53550.02</v>
      </c>
      <c r="Q12" s="14">
        <v>93907.73</v>
      </c>
    </row>
    <row r="13" spans="1:17" ht="16.5" customHeight="1" x14ac:dyDescent="0.3">
      <c r="A13" s="5">
        <v>12</v>
      </c>
      <c r="B13" s="5">
        <v>100899</v>
      </c>
      <c r="C13" s="27">
        <f>VLOOKUP(B13,'נתונים - 2022'!B:B,1,0)</f>
        <v>100899</v>
      </c>
      <c r="D13" s="4" t="s">
        <v>26</v>
      </c>
      <c r="E13" s="14">
        <f t="shared" si="0"/>
        <v>16908.920000000002</v>
      </c>
      <c r="F13" s="14">
        <v>3646.57</v>
      </c>
      <c r="G13" s="14">
        <v>1024.52</v>
      </c>
      <c r="H13" s="14">
        <v>584</v>
      </c>
      <c r="I13" s="14">
        <v>584</v>
      </c>
      <c r="J13" s="14">
        <v>713.43000000000006</v>
      </c>
      <c r="K13" s="14">
        <v>584</v>
      </c>
      <c r="L13" s="14">
        <v>1764.35</v>
      </c>
      <c r="M13" s="14">
        <v>584</v>
      </c>
      <c r="N13" s="14">
        <v>584</v>
      </c>
      <c r="O13" s="14">
        <v>5672.05</v>
      </c>
      <c r="P13" s="14">
        <v>584</v>
      </c>
      <c r="Q13" s="14">
        <v>584</v>
      </c>
    </row>
    <row r="14" spans="1:17" ht="16.5" customHeight="1" x14ac:dyDescent="0.3">
      <c r="A14" s="5">
        <v>13</v>
      </c>
      <c r="B14" s="5">
        <v>100905</v>
      </c>
      <c r="C14" s="27" t="e">
        <f>VLOOKUP(B14,'נתונים - 2022'!B:B,1,0)</f>
        <v>#N/A</v>
      </c>
      <c r="D14" s="4" t="s">
        <v>27</v>
      </c>
      <c r="E14" s="14">
        <f t="shared" si="0"/>
        <v>14190.719999999998</v>
      </c>
      <c r="F14" s="14">
        <v>1041.19</v>
      </c>
      <c r="G14" s="14">
        <v>-520.45000000000005</v>
      </c>
      <c r="H14" s="14">
        <v>6445.39</v>
      </c>
      <c r="I14" s="14">
        <v>-3624.2799999999997</v>
      </c>
      <c r="J14" s="14">
        <v>584</v>
      </c>
      <c r="K14" s="14">
        <v>-1512.8200000000002</v>
      </c>
      <c r="L14" s="14">
        <v>1736.77</v>
      </c>
      <c r="M14" s="14">
        <v>1249.6799999999998</v>
      </c>
      <c r="N14" s="14">
        <v>3889.8</v>
      </c>
      <c r="O14" s="14">
        <v>631.91999999999996</v>
      </c>
      <c r="P14" s="14">
        <v>1671.54</v>
      </c>
      <c r="Q14" s="14">
        <v>2597.98</v>
      </c>
    </row>
    <row r="15" spans="1:17" ht="16.5" customHeight="1" x14ac:dyDescent="0.3">
      <c r="A15" s="5">
        <v>14</v>
      </c>
      <c r="B15" s="5">
        <v>100983</v>
      </c>
      <c r="C15" s="27">
        <f>VLOOKUP(B15,'נתונים - 2022'!B:B,1,0)</f>
        <v>100983</v>
      </c>
      <c r="D15" s="4" t="s">
        <v>28</v>
      </c>
      <c r="E15" s="14">
        <f t="shared" si="0"/>
        <v>363851.13</v>
      </c>
      <c r="F15" s="14">
        <v>25178.92</v>
      </c>
      <c r="G15" s="14">
        <v>20217.330000000002</v>
      </c>
      <c r="H15" s="14">
        <v>31868.16</v>
      </c>
      <c r="I15" s="14">
        <v>13372.31</v>
      </c>
      <c r="J15" s="14">
        <v>26908.799999999999</v>
      </c>
      <c r="K15" s="14">
        <v>42936.800000000003</v>
      </c>
      <c r="L15" s="14">
        <v>37166.239999999998</v>
      </c>
      <c r="M15" s="14">
        <v>31511.599999999999</v>
      </c>
      <c r="N15" s="14">
        <v>25694.54</v>
      </c>
      <c r="O15" s="14">
        <v>22758.29</v>
      </c>
      <c r="P15" s="14">
        <v>35227.160000000003</v>
      </c>
      <c r="Q15" s="14">
        <v>51010.98</v>
      </c>
    </row>
    <row r="16" spans="1:17" s="6" customFormat="1" ht="16.5" customHeight="1" x14ac:dyDescent="0.3">
      <c r="A16" s="5">
        <v>15</v>
      </c>
      <c r="B16" s="5">
        <v>100984</v>
      </c>
      <c r="C16" s="27">
        <f>VLOOKUP(B16,'נתונים - 2022'!B:B,1,0)</f>
        <v>100984</v>
      </c>
      <c r="D16" s="4" t="s">
        <v>29</v>
      </c>
      <c r="E16" s="14">
        <f t="shared" si="0"/>
        <v>324212.94000000006</v>
      </c>
      <c r="F16" s="14">
        <v>30655.279999999999</v>
      </c>
      <c r="G16" s="14">
        <v>29567.78</v>
      </c>
      <c r="H16" s="14">
        <v>42146.52</v>
      </c>
      <c r="I16" s="14">
        <v>27742.31</v>
      </c>
      <c r="J16" s="14">
        <v>20079.36</v>
      </c>
      <c r="K16" s="14">
        <v>34362.65</v>
      </c>
      <c r="L16" s="14">
        <v>30548.54</v>
      </c>
      <c r="M16" s="14">
        <v>16015.44</v>
      </c>
      <c r="N16" s="14">
        <v>24881.08</v>
      </c>
      <c r="O16" s="14">
        <v>24535.75</v>
      </c>
      <c r="P16" s="14">
        <v>24890.39</v>
      </c>
      <c r="Q16" s="14">
        <v>18787.84</v>
      </c>
    </row>
    <row r="17" spans="1:17" s="6" customFormat="1" ht="16.5" customHeight="1" x14ac:dyDescent="0.3">
      <c r="A17" s="5">
        <v>16</v>
      </c>
      <c r="B17" s="5">
        <v>101056</v>
      </c>
      <c r="C17" s="27">
        <f>VLOOKUP(B17,'נתונים - 2022'!B:B,1,0)</f>
        <v>101056</v>
      </c>
      <c r="D17" s="4" t="s">
        <v>30</v>
      </c>
      <c r="E17" s="14">
        <f t="shared" si="0"/>
        <v>1745317.82</v>
      </c>
      <c r="F17" s="14">
        <v>139764.51999999999</v>
      </c>
      <c r="G17" s="14">
        <v>168983.22</v>
      </c>
      <c r="H17" s="14">
        <v>156146.94</v>
      </c>
      <c r="I17" s="14">
        <v>157777.48000000001</v>
      </c>
      <c r="J17" s="14">
        <v>135893.14000000001</v>
      </c>
      <c r="K17" s="14">
        <v>171382.03</v>
      </c>
      <c r="L17" s="14">
        <v>187393.71</v>
      </c>
      <c r="M17" s="14">
        <v>108007.61</v>
      </c>
      <c r="N17" s="14">
        <v>129448.92</v>
      </c>
      <c r="O17" s="14">
        <v>154892.76999999999</v>
      </c>
      <c r="P17" s="14">
        <v>102208.31</v>
      </c>
      <c r="Q17" s="14">
        <v>133419.17000000001</v>
      </c>
    </row>
    <row r="18" spans="1:17" ht="16.5" customHeight="1" x14ac:dyDescent="0.3">
      <c r="A18" s="5">
        <v>17</v>
      </c>
      <c r="B18" s="5">
        <v>101317</v>
      </c>
      <c r="C18" s="27">
        <f>VLOOKUP(B18,'נתונים - 2022'!B:B,1,0)</f>
        <v>101317</v>
      </c>
      <c r="D18" s="4" t="s">
        <v>31</v>
      </c>
      <c r="E18" s="14">
        <f t="shared" si="0"/>
        <v>337612.98</v>
      </c>
      <c r="F18" s="14">
        <v>22139.93</v>
      </c>
      <c r="G18" s="14">
        <v>25814.02</v>
      </c>
      <c r="H18" s="14">
        <v>22082.66</v>
      </c>
      <c r="I18" s="14">
        <v>33212.880000000005</v>
      </c>
      <c r="J18" s="14">
        <v>30773.919999999998</v>
      </c>
      <c r="K18" s="14">
        <v>25014.880000000001</v>
      </c>
      <c r="L18" s="14">
        <v>54008.17</v>
      </c>
      <c r="M18" s="14">
        <v>23303.67</v>
      </c>
      <c r="N18" s="14">
        <v>19971.43</v>
      </c>
      <c r="O18" s="14">
        <v>14483.65</v>
      </c>
      <c r="P18" s="14">
        <v>30665.68</v>
      </c>
      <c r="Q18" s="14">
        <v>36142.089999999997</v>
      </c>
    </row>
    <row r="19" spans="1:17" ht="16.5" customHeight="1" x14ac:dyDescent="0.3">
      <c r="A19" s="5">
        <v>18</v>
      </c>
      <c r="B19" s="5">
        <v>101343</v>
      </c>
      <c r="C19" s="27">
        <f>VLOOKUP(B19,'נתונים - 2022'!B:B,1,0)</f>
        <v>101343</v>
      </c>
      <c r="D19" s="4" t="s">
        <v>32</v>
      </c>
      <c r="E19" s="14">
        <f t="shared" si="0"/>
        <v>66268.58</v>
      </c>
      <c r="F19" s="14">
        <v>3808.03</v>
      </c>
      <c r="G19" s="14">
        <v>3511.47</v>
      </c>
      <c r="H19" s="14">
        <v>8069.19</v>
      </c>
      <c r="I19" s="14">
        <v>1356.42</v>
      </c>
      <c r="J19" s="14">
        <v>1596.21</v>
      </c>
      <c r="K19" s="14">
        <v>10846.41</v>
      </c>
      <c r="L19" s="14">
        <v>8772.4599999999991</v>
      </c>
      <c r="M19" s="14">
        <v>7909.22</v>
      </c>
      <c r="N19" s="14">
        <v>8654.99</v>
      </c>
      <c r="O19" s="14">
        <v>4392.26</v>
      </c>
      <c r="P19" s="14">
        <v>3633.59</v>
      </c>
      <c r="Q19" s="14">
        <v>3718.33</v>
      </c>
    </row>
    <row r="20" spans="1:17" ht="16.5" customHeight="1" x14ac:dyDescent="0.3">
      <c r="A20" s="5">
        <v>19</v>
      </c>
      <c r="B20" s="5">
        <v>101595</v>
      </c>
      <c r="C20" s="27">
        <f>VLOOKUP(B20,'נתונים - 2022'!B:B,1,0)</f>
        <v>101595</v>
      </c>
      <c r="D20" s="4" t="s">
        <v>33</v>
      </c>
      <c r="E20" s="14">
        <f t="shared" si="0"/>
        <v>739835.45</v>
      </c>
      <c r="F20" s="14">
        <v>70639.8</v>
      </c>
      <c r="G20" s="14">
        <v>60720.160000000003</v>
      </c>
      <c r="H20" s="14">
        <v>58559.35</v>
      </c>
      <c r="I20" s="14">
        <v>58942.74</v>
      </c>
      <c r="J20" s="14">
        <v>45537.23</v>
      </c>
      <c r="K20" s="14">
        <v>48464.59</v>
      </c>
      <c r="L20" s="14">
        <v>95946.52</v>
      </c>
      <c r="M20" s="14">
        <v>66995.42</v>
      </c>
      <c r="N20" s="14">
        <v>58313.53</v>
      </c>
      <c r="O20" s="14">
        <v>68665.509999999995</v>
      </c>
      <c r="P20" s="14">
        <v>53754.31</v>
      </c>
      <c r="Q20" s="14">
        <v>53296.29</v>
      </c>
    </row>
    <row r="21" spans="1:17" s="6" customFormat="1" ht="16.5" customHeight="1" x14ac:dyDescent="0.3">
      <c r="A21" s="5">
        <v>20</v>
      </c>
      <c r="B21" s="5">
        <v>101845</v>
      </c>
      <c r="C21" s="27">
        <f>VLOOKUP(B21,'נתונים - 2022'!B:B,1,0)</f>
        <v>101845</v>
      </c>
      <c r="D21" s="4" t="s">
        <v>34</v>
      </c>
      <c r="E21" s="14">
        <f t="shared" si="0"/>
        <v>155057.31999999998</v>
      </c>
      <c r="F21" s="14">
        <v>9089.89</v>
      </c>
      <c r="G21" s="14">
        <v>3929.9</v>
      </c>
      <c r="H21" s="14">
        <v>21771.98</v>
      </c>
      <c r="I21" s="14">
        <v>6430.88</v>
      </c>
      <c r="J21" s="14">
        <v>4151.5300000000007</v>
      </c>
      <c r="K21" s="14">
        <v>21410.18</v>
      </c>
      <c r="L21" s="14">
        <v>34522.269999999997</v>
      </c>
      <c r="M21" s="14">
        <v>3213.79</v>
      </c>
      <c r="N21" s="14">
        <v>10211.959999999999</v>
      </c>
      <c r="O21" s="14">
        <v>20059.12</v>
      </c>
      <c r="P21" s="14">
        <v>12395.54</v>
      </c>
      <c r="Q21" s="14">
        <v>7870.28</v>
      </c>
    </row>
    <row r="22" spans="1:17" ht="16.5" customHeight="1" x14ac:dyDescent="0.3">
      <c r="A22" s="5">
        <v>21</v>
      </c>
      <c r="B22" s="5">
        <v>101861</v>
      </c>
      <c r="C22" s="27">
        <f>VLOOKUP(B22,'נתונים - 2022'!B:B,1,0)</f>
        <v>101861</v>
      </c>
      <c r="D22" s="4" t="s">
        <v>35</v>
      </c>
      <c r="E22" s="14">
        <f t="shared" si="0"/>
        <v>469365.36000000004</v>
      </c>
      <c r="F22" s="14">
        <v>28014.76</v>
      </c>
      <c r="G22" s="14">
        <v>23679.21</v>
      </c>
      <c r="H22" s="14">
        <v>40235.230000000003</v>
      </c>
      <c r="I22" s="14">
        <v>24012.18</v>
      </c>
      <c r="J22" s="14">
        <v>36445.370000000003</v>
      </c>
      <c r="K22" s="14">
        <v>31567</v>
      </c>
      <c r="L22" s="14">
        <v>90577.76</v>
      </c>
      <c r="M22" s="14">
        <v>37550.86</v>
      </c>
      <c r="N22" s="14">
        <v>39916.17</v>
      </c>
      <c r="O22" s="14">
        <v>24925.96</v>
      </c>
      <c r="P22" s="14">
        <v>37779.78</v>
      </c>
      <c r="Q22" s="14">
        <v>54661.08</v>
      </c>
    </row>
    <row r="23" spans="1:17" ht="16.5" customHeight="1" x14ac:dyDescent="0.3">
      <c r="A23" s="5">
        <v>22</v>
      </c>
      <c r="B23" s="5">
        <v>101912</v>
      </c>
      <c r="C23" s="27" t="e">
        <f>VLOOKUP(B23,'נתונים - 2022'!B:B,1,0)</f>
        <v>#N/A</v>
      </c>
      <c r="D23" s="4" t="s">
        <v>36</v>
      </c>
      <c r="E23" s="14">
        <f t="shared" si="0"/>
        <v>354736.98000000004</v>
      </c>
      <c r="F23" s="14">
        <v>30371.78</v>
      </c>
      <c r="G23" s="14">
        <v>32142.66</v>
      </c>
      <c r="H23" s="14">
        <v>22966.23</v>
      </c>
      <c r="I23" s="14">
        <v>30074.560000000001</v>
      </c>
      <c r="J23" s="14">
        <v>22002.52</v>
      </c>
      <c r="K23" s="14">
        <v>16748.57</v>
      </c>
      <c r="L23" s="14">
        <v>50169.58</v>
      </c>
      <c r="M23" s="14">
        <v>21932.41</v>
      </c>
      <c r="N23" s="14">
        <v>25823.34</v>
      </c>
      <c r="O23" s="14">
        <v>25411.64</v>
      </c>
      <c r="P23" s="14">
        <v>40855.32</v>
      </c>
      <c r="Q23" s="14">
        <v>36238.370000000003</v>
      </c>
    </row>
    <row r="24" spans="1:17" ht="16.5" customHeight="1" x14ac:dyDescent="0.3">
      <c r="A24" s="5">
        <v>23</v>
      </c>
      <c r="B24" s="5">
        <v>101934</v>
      </c>
      <c r="C24" s="27">
        <f>VLOOKUP(B24,'נתונים - 2022'!B:B,1,0)</f>
        <v>101934</v>
      </c>
      <c r="D24" s="4" t="s">
        <v>37</v>
      </c>
      <c r="E24" s="14">
        <f t="shared" si="0"/>
        <v>57929.880000000005</v>
      </c>
      <c r="F24" s="14">
        <v>6728.65</v>
      </c>
      <c r="G24" s="14">
        <v>8227.0400000000009</v>
      </c>
      <c r="H24" s="14">
        <v>4170.3</v>
      </c>
      <c r="I24" s="14">
        <v>3138.43</v>
      </c>
      <c r="J24" s="14">
        <v>1875.95</v>
      </c>
      <c r="K24" s="14">
        <v>3899.65</v>
      </c>
      <c r="L24" s="14">
        <v>7488.88</v>
      </c>
      <c r="M24" s="14">
        <v>5025.5600000000004</v>
      </c>
      <c r="N24" s="14">
        <v>3150.07</v>
      </c>
      <c r="O24" s="14">
        <v>3332.86</v>
      </c>
      <c r="P24" s="14">
        <v>3339.97</v>
      </c>
      <c r="Q24" s="14">
        <v>7552.52</v>
      </c>
    </row>
    <row r="25" spans="1:17" s="6" customFormat="1" ht="16.5" customHeight="1" x14ac:dyDescent="0.3">
      <c r="A25" s="5">
        <v>24</v>
      </c>
      <c r="B25" s="5">
        <v>102442</v>
      </c>
      <c r="C25" s="27">
        <f>VLOOKUP(B25,'נתונים - 2022'!B:B,1,0)</f>
        <v>102442</v>
      </c>
      <c r="D25" s="4" t="s">
        <v>38</v>
      </c>
      <c r="E25" s="14">
        <f t="shared" si="0"/>
        <v>341921.09</v>
      </c>
      <c r="F25" s="14">
        <v>14956.59</v>
      </c>
      <c r="G25" s="14">
        <v>20929.8</v>
      </c>
      <c r="H25" s="14">
        <v>20304.87</v>
      </c>
      <c r="I25" s="14">
        <v>40111.97</v>
      </c>
      <c r="J25" s="14">
        <v>34004.449999999997</v>
      </c>
      <c r="K25" s="14">
        <v>19405.599999999999</v>
      </c>
      <c r="L25" s="14">
        <v>28369.15</v>
      </c>
      <c r="M25" s="14">
        <v>21961.81</v>
      </c>
      <c r="N25" s="14">
        <v>21931.83</v>
      </c>
      <c r="O25" s="14">
        <v>34997.54</v>
      </c>
      <c r="P25" s="14">
        <v>38355.050000000003</v>
      </c>
      <c r="Q25" s="14">
        <v>46592.43</v>
      </c>
    </row>
    <row r="26" spans="1:17" s="6" customFormat="1" ht="16.5" customHeight="1" x14ac:dyDescent="0.3">
      <c r="A26" s="5">
        <v>25</v>
      </c>
      <c r="B26" s="5">
        <v>102500</v>
      </c>
      <c r="C26" s="27">
        <f>VLOOKUP(B26,'נתונים - 2022'!B:B,1,0)</f>
        <v>102500</v>
      </c>
      <c r="D26" s="4" t="s">
        <v>39</v>
      </c>
      <c r="E26" s="14">
        <f t="shared" si="0"/>
        <v>1618746.5599999998</v>
      </c>
      <c r="F26" s="14">
        <v>126888.88</v>
      </c>
      <c r="G26" s="14">
        <v>123636.79</v>
      </c>
      <c r="H26" s="14">
        <v>126420.78</v>
      </c>
      <c r="I26" s="14">
        <v>133569.96</v>
      </c>
      <c r="J26" s="14">
        <v>116631.93</v>
      </c>
      <c r="K26" s="14">
        <v>122898.19</v>
      </c>
      <c r="L26" s="14">
        <v>212790.9</v>
      </c>
      <c r="M26" s="14">
        <v>119133.61</v>
      </c>
      <c r="N26" s="14">
        <v>118717.67</v>
      </c>
      <c r="O26" s="14">
        <v>173001.17</v>
      </c>
      <c r="P26" s="14">
        <v>117102.84</v>
      </c>
      <c r="Q26" s="14">
        <v>127953.84</v>
      </c>
    </row>
    <row r="27" spans="1:17" ht="16.5" customHeight="1" x14ac:dyDescent="0.3">
      <c r="A27" s="5">
        <v>26</v>
      </c>
      <c r="B27" s="5">
        <v>102645</v>
      </c>
      <c r="C27" s="27">
        <f>VLOOKUP(B27,'נתונים - 2022'!B:B,1,0)</f>
        <v>102645</v>
      </c>
      <c r="D27" s="4" t="s">
        <v>40</v>
      </c>
      <c r="E27" s="14">
        <f t="shared" si="0"/>
        <v>89080.709999999992</v>
      </c>
      <c r="F27" s="14">
        <v>584</v>
      </c>
      <c r="G27" s="14">
        <v>9322.24</v>
      </c>
      <c r="H27" s="14">
        <v>7443.9</v>
      </c>
      <c r="I27" s="14">
        <v>14074.34</v>
      </c>
      <c r="J27" s="14">
        <v>11661.62</v>
      </c>
      <c r="K27" s="14">
        <v>6598.15</v>
      </c>
      <c r="L27" s="14">
        <v>4191.82</v>
      </c>
      <c r="M27" s="14">
        <v>4811.59</v>
      </c>
      <c r="N27" s="14">
        <v>6354.24</v>
      </c>
      <c r="O27" s="14">
        <v>10263.52</v>
      </c>
      <c r="P27" s="14">
        <v>584</v>
      </c>
      <c r="Q27" s="14">
        <v>13191.29</v>
      </c>
    </row>
    <row r="28" spans="1:17" s="6" customFormat="1" ht="16.5" customHeight="1" x14ac:dyDescent="0.3">
      <c r="A28" s="5">
        <v>27</v>
      </c>
      <c r="B28" s="5">
        <v>102782</v>
      </c>
      <c r="C28" s="27">
        <f>VLOOKUP(B28,'נתונים - 2022'!B:B,1,0)</f>
        <v>102782</v>
      </c>
      <c r="D28" s="4" t="s">
        <v>41</v>
      </c>
      <c r="E28" s="14">
        <f t="shared" si="0"/>
        <v>1636029.2499999998</v>
      </c>
      <c r="F28" s="14">
        <v>125705.96</v>
      </c>
      <c r="G28" s="14">
        <v>125593.03</v>
      </c>
      <c r="H28" s="14">
        <v>103373.07</v>
      </c>
      <c r="I28" s="14">
        <v>97875.36</v>
      </c>
      <c r="J28" s="14">
        <v>85583.39</v>
      </c>
      <c r="K28" s="14">
        <v>128068.98</v>
      </c>
      <c r="L28" s="14">
        <v>194279.05</v>
      </c>
      <c r="M28" s="14">
        <v>104210.7</v>
      </c>
      <c r="N28" s="14">
        <v>157154.63</v>
      </c>
      <c r="O28" s="14">
        <v>147441.25</v>
      </c>
      <c r="P28" s="14">
        <v>164229.16</v>
      </c>
      <c r="Q28" s="14">
        <v>202514.67</v>
      </c>
    </row>
    <row r="29" spans="1:17" ht="16.5" customHeight="1" x14ac:dyDescent="0.3">
      <c r="A29" s="5">
        <v>28</v>
      </c>
      <c r="B29" s="5">
        <v>102808</v>
      </c>
      <c r="C29" s="27">
        <f>VLOOKUP(B29,'נתונים - 2022'!B:B,1,0)</f>
        <v>102808</v>
      </c>
      <c r="D29" s="4" t="s">
        <v>42</v>
      </c>
      <c r="E29" s="14">
        <f t="shared" si="0"/>
        <v>13701.21</v>
      </c>
      <c r="F29" s="14">
        <v>741.46</v>
      </c>
      <c r="G29" s="14">
        <v>909.54</v>
      </c>
      <c r="H29" s="14">
        <v>1495.74</v>
      </c>
      <c r="I29" s="14">
        <v>1191.22</v>
      </c>
      <c r="J29" s="14">
        <v>2018.13</v>
      </c>
      <c r="K29" s="14">
        <v>584</v>
      </c>
      <c r="L29" s="14">
        <v>706.76</v>
      </c>
      <c r="M29" s="14">
        <v>584</v>
      </c>
      <c r="N29" s="14">
        <v>1141.6599999999999</v>
      </c>
      <c r="O29" s="14">
        <v>742.73</v>
      </c>
      <c r="P29" s="14">
        <v>2105.1099999999997</v>
      </c>
      <c r="Q29" s="14">
        <v>1480.8600000000001</v>
      </c>
    </row>
    <row r="30" spans="1:17" ht="16.5" customHeight="1" x14ac:dyDescent="0.3">
      <c r="A30" s="5">
        <v>29</v>
      </c>
      <c r="B30" s="5">
        <v>103093</v>
      </c>
      <c r="C30" s="27">
        <f>VLOOKUP(B30,'נתונים - 2022'!B:B,1,0)</f>
        <v>103093</v>
      </c>
      <c r="D30" s="4" t="s">
        <v>43</v>
      </c>
      <c r="E30" s="14">
        <f t="shared" si="0"/>
        <v>19637.27</v>
      </c>
      <c r="F30" s="14">
        <v>584</v>
      </c>
      <c r="G30" s="14">
        <v>584</v>
      </c>
      <c r="H30" s="14">
        <v>1022.29</v>
      </c>
      <c r="I30" s="14">
        <v>2194.34</v>
      </c>
      <c r="J30" s="14">
        <v>584</v>
      </c>
      <c r="K30" s="14">
        <v>584</v>
      </c>
      <c r="L30" s="14">
        <v>4572.55</v>
      </c>
      <c r="M30" s="14">
        <v>584</v>
      </c>
      <c r="N30" s="14">
        <v>584</v>
      </c>
      <c r="O30" s="14">
        <v>584</v>
      </c>
      <c r="P30" s="14">
        <v>5116.46</v>
      </c>
      <c r="Q30" s="14">
        <v>2643.63</v>
      </c>
    </row>
    <row r="31" spans="1:17" ht="16.5" customHeight="1" x14ac:dyDescent="0.3">
      <c r="A31" s="7">
        <v>30</v>
      </c>
      <c r="B31" s="7">
        <v>103118</v>
      </c>
      <c r="C31" s="27" t="e">
        <f>VLOOKUP(B31,'נתונים - 2022'!B:B,1,0)</f>
        <v>#N/A</v>
      </c>
      <c r="D31" s="8" t="s">
        <v>44</v>
      </c>
      <c r="E31" s="14">
        <f t="shared" si="0"/>
        <v>261269.38000000003</v>
      </c>
      <c r="F31" s="14">
        <v>21143.05</v>
      </c>
      <c r="G31" s="14">
        <v>17919.36</v>
      </c>
      <c r="H31" s="14">
        <v>20991.17</v>
      </c>
      <c r="I31" s="14">
        <v>8677.02</v>
      </c>
      <c r="J31" s="14">
        <v>18340.349999999999</v>
      </c>
      <c r="K31" s="14">
        <v>31399.09</v>
      </c>
      <c r="L31" s="14">
        <v>30644.75</v>
      </c>
      <c r="M31" s="14">
        <v>13325.42</v>
      </c>
      <c r="N31" s="14">
        <v>21739.91</v>
      </c>
      <c r="O31" s="14">
        <v>19888.099999999999</v>
      </c>
      <c r="P31" s="14">
        <v>24891.23</v>
      </c>
      <c r="Q31" s="14">
        <v>32309.93</v>
      </c>
    </row>
    <row r="40" spans="11:11" ht="16.5" customHeight="1" x14ac:dyDescent="0.3">
      <c r="K40" s="14">
        <v>584</v>
      </c>
    </row>
  </sheetData>
  <autoFilter ref="A1:Q31" xr:uid="{1152859C-D03E-4CB3-BA8B-018BBD362546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2859C-D03E-4CB3-BA8B-018BBD362546}">
  <dimension ref="A1:P31"/>
  <sheetViews>
    <sheetView rightToLeft="1" workbookViewId="0">
      <selection activeCell="A9" sqref="A9"/>
    </sheetView>
  </sheetViews>
  <sheetFormatPr defaultColWidth="12.9140625" defaultRowHeight="16.5" customHeight="1" x14ac:dyDescent="0.3"/>
  <cols>
    <col min="1" max="1" width="5.58203125" style="2" customWidth="1"/>
    <col min="2" max="2" width="12.9140625" style="2"/>
    <col min="3" max="3" width="10.75" style="2" customWidth="1"/>
    <col min="4" max="4" width="12.9140625" style="25"/>
    <col min="5" max="5" width="12.9140625" style="14"/>
    <col min="6" max="16" width="10.6640625" style="14" customWidth="1"/>
    <col min="17" max="17" width="10.6640625" style="2" customWidth="1"/>
    <col min="18" max="16384" width="12.9140625" style="2"/>
  </cols>
  <sheetData>
    <row r="1" spans="1:16" ht="16.5" customHeight="1" x14ac:dyDescent="0.3">
      <c r="A1" s="30" t="s">
        <v>0</v>
      </c>
      <c r="B1" s="31" t="s">
        <v>1</v>
      </c>
      <c r="C1" s="32" t="s">
        <v>2</v>
      </c>
      <c r="D1" s="36" t="s">
        <v>45</v>
      </c>
      <c r="E1" s="33" t="s">
        <v>3</v>
      </c>
      <c r="F1" s="34" t="s">
        <v>4</v>
      </c>
      <c r="G1" s="34" t="s">
        <v>5</v>
      </c>
      <c r="H1" s="34" t="s">
        <v>6</v>
      </c>
      <c r="I1" s="34" t="s">
        <v>7</v>
      </c>
      <c r="J1" s="34" t="s">
        <v>8</v>
      </c>
      <c r="K1" s="34" t="s">
        <v>9</v>
      </c>
      <c r="L1" s="34" t="s">
        <v>10</v>
      </c>
      <c r="M1" s="34" t="s">
        <v>11</v>
      </c>
      <c r="N1" s="34" t="s">
        <v>12</v>
      </c>
      <c r="O1" s="34" t="s">
        <v>13</v>
      </c>
      <c r="P1" s="35" t="s">
        <v>14</v>
      </c>
    </row>
    <row r="2" spans="1:16" ht="16.5" customHeight="1" x14ac:dyDescent="0.3">
      <c r="A2" s="26">
        <v>1</v>
      </c>
      <c r="B2" s="26">
        <v>100026</v>
      </c>
      <c r="C2" s="27" t="s">
        <v>15</v>
      </c>
      <c r="D2" s="24">
        <f>SUM(E2:P2)</f>
        <v>232744.5</v>
      </c>
      <c r="E2" s="24">
        <v>18599.48</v>
      </c>
      <c r="F2" s="28">
        <v>25055.46</v>
      </c>
      <c r="G2" s="28">
        <v>13586.19</v>
      </c>
      <c r="H2" s="28">
        <v>30411.51</v>
      </c>
      <c r="I2" s="28">
        <v>6318.42</v>
      </c>
      <c r="J2" s="28">
        <v>24014.67</v>
      </c>
      <c r="K2" s="28">
        <v>31965.3</v>
      </c>
      <c r="L2" s="28">
        <v>14921.66</v>
      </c>
      <c r="M2" s="28">
        <v>11387.89</v>
      </c>
      <c r="N2" s="28">
        <v>16114.11</v>
      </c>
      <c r="O2" s="28">
        <v>18263.849999999999</v>
      </c>
      <c r="P2" s="29">
        <v>22105.96</v>
      </c>
    </row>
    <row r="3" spans="1:16" ht="16.5" customHeight="1" x14ac:dyDescent="0.3">
      <c r="A3" s="5">
        <v>2</v>
      </c>
      <c r="B3" s="5">
        <v>100137</v>
      </c>
      <c r="C3" s="4" t="s">
        <v>16</v>
      </c>
      <c r="D3" s="24">
        <f t="shared" ref="D3:D31" si="0">SUM(E3:P3)</f>
        <v>93637.48000000001</v>
      </c>
      <c r="E3" s="15">
        <v>-1752.76</v>
      </c>
      <c r="F3" s="16">
        <v>4411.6899999999996</v>
      </c>
      <c r="G3" s="16">
        <v>17409.98</v>
      </c>
      <c r="H3" s="16">
        <v>10393.129999999999</v>
      </c>
      <c r="I3" s="16">
        <v>14147.59</v>
      </c>
      <c r="J3" s="16">
        <v>5278.29</v>
      </c>
      <c r="K3" s="16">
        <v>11066.26</v>
      </c>
      <c r="L3" s="16">
        <v>1873.33</v>
      </c>
      <c r="M3" s="16">
        <v>6765.8</v>
      </c>
      <c r="N3" s="16">
        <v>11111.75</v>
      </c>
      <c r="O3" s="16">
        <v>5362.67</v>
      </c>
      <c r="P3" s="17">
        <v>7569.75</v>
      </c>
    </row>
    <row r="4" spans="1:16" ht="16.5" customHeight="1" x14ac:dyDescent="0.3">
      <c r="A4" s="5">
        <v>3</v>
      </c>
      <c r="B4" s="5">
        <v>100145</v>
      </c>
      <c r="C4" s="4" t="s">
        <v>17</v>
      </c>
      <c r="D4" s="24">
        <f t="shared" si="0"/>
        <v>43000.280000000006</v>
      </c>
      <c r="E4" s="15">
        <v>1603.77</v>
      </c>
      <c r="F4" s="16">
        <v>732.35</v>
      </c>
      <c r="G4" s="16">
        <v>12000.17</v>
      </c>
      <c r="H4" s="16"/>
      <c r="I4" s="16">
        <v>2859.86</v>
      </c>
      <c r="J4" s="16"/>
      <c r="K4" s="16">
        <v>6410.17</v>
      </c>
      <c r="L4" s="16">
        <v>1090.7</v>
      </c>
      <c r="M4" s="16">
        <v>7252.04</v>
      </c>
      <c r="N4" s="16">
        <v>1067.5999999999999</v>
      </c>
      <c r="O4" s="16">
        <v>8065.12</v>
      </c>
      <c r="P4" s="17">
        <v>1918.5</v>
      </c>
    </row>
    <row r="5" spans="1:16" ht="16.5" customHeight="1" x14ac:dyDescent="0.3">
      <c r="A5" s="5">
        <v>4</v>
      </c>
      <c r="B5" s="5">
        <v>100432</v>
      </c>
      <c r="C5" s="4" t="s">
        <v>18</v>
      </c>
      <c r="D5" s="24">
        <f t="shared" si="0"/>
        <v>118808.57999999999</v>
      </c>
      <c r="E5" s="15">
        <v>12086.78</v>
      </c>
      <c r="F5" s="16">
        <v>18944.11</v>
      </c>
      <c r="G5" s="16">
        <v>7666.22</v>
      </c>
      <c r="H5" s="16">
        <v>11479.98</v>
      </c>
      <c r="I5" s="16">
        <v>5870.31</v>
      </c>
      <c r="J5" s="16">
        <v>2171.9</v>
      </c>
      <c r="K5" s="16">
        <v>8899.93</v>
      </c>
      <c r="L5" s="16">
        <v>6999.36</v>
      </c>
      <c r="M5" s="16">
        <v>13463.51</v>
      </c>
      <c r="N5" s="16">
        <v>10025.77</v>
      </c>
      <c r="O5" s="16">
        <v>12153</v>
      </c>
      <c r="P5" s="17">
        <v>9047.7099999999991</v>
      </c>
    </row>
    <row r="6" spans="1:16" s="6" customFormat="1" ht="16.5" customHeight="1" x14ac:dyDescent="0.3">
      <c r="A6" s="5">
        <v>5</v>
      </c>
      <c r="B6" s="5">
        <v>100490</v>
      </c>
      <c r="C6" s="4" t="s">
        <v>19</v>
      </c>
      <c r="D6" s="24">
        <f t="shared" si="0"/>
        <v>968732.41</v>
      </c>
      <c r="E6" s="18">
        <v>40136.199999999997</v>
      </c>
      <c r="F6" s="19">
        <v>52656.86</v>
      </c>
      <c r="G6" s="19">
        <v>43319.66</v>
      </c>
      <c r="H6" s="19">
        <v>42413.71</v>
      </c>
      <c r="I6" s="19">
        <v>44149.77</v>
      </c>
      <c r="J6" s="19">
        <v>67916.320000000007</v>
      </c>
      <c r="K6" s="19">
        <v>82478.880000000005</v>
      </c>
      <c r="L6" s="19">
        <v>20125.2</v>
      </c>
      <c r="M6" s="19">
        <v>144025.79</v>
      </c>
      <c r="N6" s="19">
        <v>105469.42</v>
      </c>
      <c r="O6" s="19">
        <v>130735.48</v>
      </c>
      <c r="P6" s="20">
        <v>195305.12</v>
      </c>
    </row>
    <row r="7" spans="1:16" ht="16.5" customHeight="1" x14ac:dyDescent="0.3">
      <c r="A7" s="5">
        <v>6</v>
      </c>
      <c r="B7" s="5">
        <v>100500</v>
      </c>
      <c r="C7" s="4" t="s">
        <v>20</v>
      </c>
      <c r="D7" s="24">
        <f t="shared" si="0"/>
        <v>308355.84999999998</v>
      </c>
      <c r="E7" s="15">
        <v>27087.27</v>
      </c>
      <c r="F7" s="16">
        <v>13611.81</v>
      </c>
      <c r="G7" s="16">
        <v>17059.23</v>
      </c>
      <c r="H7" s="16">
        <v>22050.22</v>
      </c>
      <c r="I7" s="16">
        <v>31920.799999999999</v>
      </c>
      <c r="J7" s="16">
        <v>27736.9</v>
      </c>
      <c r="K7" s="16">
        <v>32161.1</v>
      </c>
      <c r="L7" s="16">
        <v>32051.56</v>
      </c>
      <c r="M7" s="16">
        <v>26435.85</v>
      </c>
      <c r="N7" s="16">
        <v>14918.06</v>
      </c>
      <c r="O7" s="16">
        <v>25389.08</v>
      </c>
      <c r="P7" s="17">
        <v>37933.97</v>
      </c>
    </row>
    <row r="8" spans="1:16" ht="16.5" customHeight="1" x14ac:dyDescent="0.3">
      <c r="A8" s="5">
        <v>7</v>
      </c>
      <c r="B8" s="5">
        <v>100565</v>
      </c>
      <c r="C8" s="4" t="s">
        <v>21</v>
      </c>
      <c r="D8" s="24">
        <f t="shared" si="0"/>
        <v>456661.66000000003</v>
      </c>
      <c r="E8" s="15">
        <v>45167.22</v>
      </c>
      <c r="F8" s="16">
        <v>39138.839999999997</v>
      </c>
      <c r="G8" s="16">
        <v>42223.89</v>
      </c>
      <c r="H8" s="16">
        <v>16660.91</v>
      </c>
      <c r="I8" s="16">
        <v>19258.66</v>
      </c>
      <c r="J8" s="16">
        <v>40387.760000000002</v>
      </c>
      <c r="K8" s="16">
        <v>41605.9</v>
      </c>
      <c r="L8" s="16">
        <v>27257.99</v>
      </c>
      <c r="M8" s="16">
        <v>69824.95</v>
      </c>
      <c r="N8" s="16">
        <v>40314.639999999999</v>
      </c>
      <c r="O8" s="16">
        <v>20644.490000000002</v>
      </c>
      <c r="P8" s="17">
        <v>54176.41</v>
      </c>
    </row>
    <row r="9" spans="1:16" ht="16.5" customHeight="1" x14ac:dyDescent="0.3">
      <c r="A9" s="5">
        <v>8</v>
      </c>
      <c r="B9" s="5">
        <v>100595</v>
      </c>
      <c r="C9" s="4" t="s">
        <v>22</v>
      </c>
      <c r="D9" s="24">
        <f t="shared" si="0"/>
        <v>391862.04</v>
      </c>
      <c r="E9" s="15">
        <v>23414.18</v>
      </c>
      <c r="F9" s="16">
        <v>85158.63</v>
      </c>
      <c r="G9" s="16">
        <v>18176.169999999998</v>
      </c>
      <c r="H9" s="16">
        <v>18506.259999999998</v>
      </c>
      <c r="I9" s="16">
        <v>50174.12</v>
      </c>
      <c r="J9" s="16">
        <v>25311.02</v>
      </c>
      <c r="K9" s="16">
        <v>28051.56</v>
      </c>
      <c r="L9" s="16">
        <v>34913.39</v>
      </c>
      <c r="M9" s="16">
        <v>21140.63</v>
      </c>
      <c r="N9" s="16">
        <v>34873.629999999997</v>
      </c>
      <c r="O9" s="16">
        <v>24833.94</v>
      </c>
      <c r="P9" s="17">
        <v>27308.51</v>
      </c>
    </row>
    <row r="10" spans="1:16" ht="16.5" customHeight="1" x14ac:dyDescent="0.3">
      <c r="A10" s="5">
        <v>9</v>
      </c>
      <c r="B10" s="5">
        <v>100607</v>
      </c>
      <c r="C10" s="4" t="s">
        <v>23</v>
      </c>
      <c r="D10" s="24">
        <f t="shared" si="0"/>
        <v>316961.96999999997</v>
      </c>
      <c r="E10" s="15">
        <v>25421.97</v>
      </c>
      <c r="F10" s="16">
        <v>18077.990000000002</v>
      </c>
      <c r="G10" s="16">
        <v>19841.259999999998</v>
      </c>
      <c r="H10" s="16">
        <v>13665.5</v>
      </c>
      <c r="I10" s="16">
        <v>21188.05</v>
      </c>
      <c r="J10" s="16">
        <v>31174.560000000001</v>
      </c>
      <c r="K10" s="16">
        <v>48889.48</v>
      </c>
      <c r="L10" s="16">
        <v>6742.34</v>
      </c>
      <c r="M10" s="16">
        <v>28351.01</v>
      </c>
      <c r="N10" s="16">
        <v>27908.84</v>
      </c>
      <c r="O10" s="16">
        <v>33750.36</v>
      </c>
      <c r="P10" s="17">
        <v>41950.61</v>
      </c>
    </row>
    <row r="11" spans="1:16" ht="16.5" customHeight="1" x14ac:dyDescent="0.3">
      <c r="A11" s="5">
        <v>10</v>
      </c>
      <c r="B11" s="5">
        <v>100761</v>
      </c>
      <c r="C11" s="4" t="s">
        <v>24</v>
      </c>
      <c r="D11" s="24">
        <f t="shared" si="0"/>
        <v>710907.68</v>
      </c>
      <c r="E11" s="15">
        <v>71693.72</v>
      </c>
      <c r="F11" s="16">
        <v>65609.289999999994</v>
      </c>
      <c r="G11" s="16">
        <v>49138.74</v>
      </c>
      <c r="H11" s="16">
        <v>50452.2</v>
      </c>
      <c r="I11" s="16">
        <v>47768.36</v>
      </c>
      <c r="J11" s="16">
        <v>50194.76</v>
      </c>
      <c r="K11" s="16">
        <v>127164.22</v>
      </c>
      <c r="L11" s="16">
        <v>37977.64</v>
      </c>
      <c r="M11" s="16">
        <v>62478.48</v>
      </c>
      <c r="N11" s="16">
        <v>50816.94</v>
      </c>
      <c r="O11" s="16">
        <v>59794.36</v>
      </c>
      <c r="P11" s="17">
        <v>37818.97</v>
      </c>
    </row>
    <row r="12" spans="1:16" ht="16.5" customHeight="1" x14ac:dyDescent="0.3">
      <c r="A12" s="5">
        <v>11</v>
      </c>
      <c r="B12" s="5">
        <v>100813</v>
      </c>
      <c r="C12" s="4" t="s">
        <v>25</v>
      </c>
      <c r="D12" s="24">
        <f t="shared" si="0"/>
        <v>836574.33</v>
      </c>
      <c r="E12" s="15">
        <v>78811.06</v>
      </c>
      <c r="F12" s="16">
        <v>53937.72</v>
      </c>
      <c r="G12" s="16">
        <v>72856.42</v>
      </c>
      <c r="H12" s="16">
        <v>64050.879999999997</v>
      </c>
      <c r="I12" s="16">
        <v>75572.69</v>
      </c>
      <c r="J12" s="16">
        <v>68019.490000000005</v>
      </c>
      <c r="K12" s="16">
        <v>115782.1</v>
      </c>
      <c r="L12" s="16">
        <v>31748.21</v>
      </c>
      <c r="M12" s="16">
        <v>74971.11</v>
      </c>
      <c r="N12" s="16">
        <v>54534.9</v>
      </c>
      <c r="O12" s="16">
        <v>52966.02</v>
      </c>
      <c r="P12" s="17">
        <v>93323.73</v>
      </c>
    </row>
    <row r="13" spans="1:16" ht="16.5" customHeight="1" x14ac:dyDescent="0.3">
      <c r="A13" s="5">
        <v>12</v>
      </c>
      <c r="B13" s="5">
        <v>100899</v>
      </c>
      <c r="C13" s="4" t="s">
        <v>26</v>
      </c>
      <c r="D13" s="24">
        <f t="shared" si="0"/>
        <v>9900.92</v>
      </c>
      <c r="E13" s="15">
        <v>3062.57</v>
      </c>
      <c r="F13" s="16">
        <v>440.52</v>
      </c>
      <c r="G13" s="16">
        <v>0</v>
      </c>
      <c r="H13" s="16"/>
      <c r="I13" s="16">
        <v>129.43</v>
      </c>
      <c r="J13" s="16"/>
      <c r="K13" s="16">
        <v>1180.3499999999999</v>
      </c>
      <c r="L13" s="16"/>
      <c r="M13" s="16"/>
      <c r="N13" s="16">
        <v>5088.05</v>
      </c>
      <c r="O13" s="16"/>
      <c r="P13" s="17"/>
    </row>
    <row r="14" spans="1:16" ht="16.5" customHeight="1" x14ac:dyDescent="0.3">
      <c r="A14" s="5">
        <v>13</v>
      </c>
      <c r="B14" s="5">
        <v>100909</v>
      </c>
      <c r="C14" s="4" t="s">
        <v>27</v>
      </c>
      <c r="D14" s="24">
        <f t="shared" si="0"/>
        <v>7182.7199999999993</v>
      </c>
      <c r="E14" s="15">
        <v>457.19</v>
      </c>
      <c r="F14" s="16">
        <v>-1104.45</v>
      </c>
      <c r="G14" s="16">
        <v>5861.39</v>
      </c>
      <c r="H14" s="16">
        <v>-4208.28</v>
      </c>
      <c r="I14" s="16"/>
      <c r="J14" s="16">
        <v>-2096.8200000000002</v>
      </c>
      <c r="K14" s="16">
        <v>1152.77</v>
      </c>
      <c r="L14" s="16">
        <v>665.68</v>
      </c>
      <c r="M14" s="16">
        <v>3305.8</v>
      </c>
      <c r="N14" s="16">
        <v>47.92</v>
      </c>
      <c r="O14" s="16">
        <v>1087.54</v>
      </c>
      <c r="P14" s="17">
        <v>2013.98</v>
      </c>
    </row>
    <row r="15" spans="1:16" ht="16.5" customHeight="1" x14ac:dyDescent="0.3">
      <c r="A15" s="5">
        <v>14</v>
      </c>
      <c r="B15" s="5">
        <v>100983</v>
      </c>
      <c r="C15" s="4" t="s">
        <v>28</v>
      </c>
      <c r="D15" s="24">
        <f t="shared" si="0"/>
        <v>356843.13</v>
      </c>
      <c r="E15" s="15">
        <v>24594.92</v>
      </c>
      <c r="F15" s="16">
        <v>19633.330000000002</v>
      </c>
      <c r="G15" s="16">
        <v>31284.16</v>
      </c>
      <c r="H15" s="16">
        <v>12788.31</v>
      </c>
      <c r="I15" s="16">
        <v>26324.799999999999</v>
      </c>
      <c r="J15" s="16">
        <v>42352.800000000003</v>
      </c>
      <c r="K15" s="16">
        <v>36582.239999999998</v>
      </c>
      <c r="L15" s="16">
        <v>30927.599999999999</v>
      </c>
      <c r="M15" s="16">
        <v>25110.54</v>
      </c>
      <c r="N15" s="16">
        <v>22174.29</v>
      </c>
      <c r="O15" s="16">
        <v>34643.160000000003</v>
      </c>
      <c r="P15" s="17">
        <v>50426.98</v>
      </c>
    </row>
    <row r="16" spans="1:16" s="6" customFormat="1" ht="16.5" customHeight="1" x14ac:dyDescent="0.3">
      <c r="A16" s="5">
        <v>15</v>
      </c>
      <c r="B16" s="5">
        <v>100984</v>
      </c>
      <c r="C16" s="4" t="s">
        <v>29</v>
      </c>
      <c r="D16" s="24">
        <f t="shared" si="0"/>
        <v>317204.94000000006</v>
      </c>
      <c r="E16" s="18">
        <v>30071.279999999999</v>
      </c>
      <c r="F16" s="19">
        <v>28983.78</v>
      </c>
      <c r="G16" s="19">
        <v>41562.519999999997</v>
      </c>
      <c r="H16" s="19">
        <v>27158.31</v>
      </c>
      <c r="I16" s="19">
        <v>19495.36</v>
      </c>
      <c r="J16" s="19">
        <v>33778.65</v>
      </c>
      <c r="K16" s="19">
        <v>29964.54</v>
      </c>
      <c r="L16" s="19">
        <v>15431.44</v>
      </c>
      <c r="M16" s="19">
        <v>24297.08</v>
      </c>
      <c r="N16" s="19">
        <v>23951.75</v>
      </c>
      <c r="O16" s="19">
        <v>24306.39</v>
      </c>
      <c r="P16" s="20">
        <v>18203.84</v>
      </c>
    </row>
    <row r="17" spans="1:16" s="6" customFormat="1" ht="16.5" customHeight="1" x14ac:dyDescent="0.3">
      <c r="A17" s="5">
        <v>16</v>
      </c>
      <c r="B17" s="5">
        <v>101056</v>
      </c>
      <c r="C17" s="4" t="s">
        <v>30</v>
      </c>
      <c r="D17" s="24">
        <f t="shared" si="0"/>
        <v>1738309.82</v>
      </c>
      <c r="E17" s="18">
        <v>139180.51999999999</v>
      </c>
      <c r="F17" s="19">
        <v>168399.22</v>
      </c>
      <c r="G17" s="19">
        <v>155562.94</v>
      </c>
      <c r="H17" s="19">
        <v>157193.48000000001</v>
      </c>
      <c r="I17" s="19">
        <v>135309.14000000001</v>
      </c>
      <c r="J17" s="19">
        <v>170798.03</v>
      </c>
      <c r="K17" s="19">
        <v>186809.71</v>
      </c>
      <c r="L17" s="19">
        <v>107423.61</v>
      </c>
      <c r="M17" s="19">
        <v>128864.92</v>
      </c>
      <c r="N17" s="19">
        <v>154308.76999999999</v>
      </c>
      <c r="O17" s="19">
        <v>101624.31</v>
      </c>
      <c r="P17" s="20">
        <v>132835.17000000001</v>
      </c>
    </row>
    <row r="18" spans="1:16" ht="16.5" customHeight="1" x14ac:dyDescent="0.3">
      <c r="A18" s="5">
        <v>17</v>
      </c>
      <c r="B18" s="5">
        <v>101317</v>
      </c>
      <c r="C18" s="4" t="s">
        <v>31</v>
      </c>
      <c r="D18" s="24">
        <f t="shared" si="0"/>
        <v>330604.98</v>
      </c>
      <c r="E18" s="15">
        <v>21555.93</v>
      </c>
      <c r="F18" s="16">
        <v>25230.02</v>
      </c>
      <c r="G18" s="16">
        <v>21498.66</v>
      </c>
      <c r="H18" s="16">
        <v>32628.880000000001</v>
      </c>
      <c r="I18" s="16">
        <v>30189.919999999998</v>
      </c>
      <c r="J18" s="16">
        <v>24430.880000000001</v>
      </c>
      <c r="K18" s="16">
        <v>53424.17</v>
      </c>
      <c r="L18" s="16">
        <v>22719.67</v>
      </c>
      <c r="M18" s="16">
        <v>19387.43</v>
      </c>
      <c r="N18" s="16">
        <v>13899.65</v>
      </c>
      <c r="O18" s="16">
        <v>30081.68</v>
      </c>
      <c r="P18" s="17">
        <v>35558.089999999997</v>
      </c>
    </row>
    <row r="19" spans="1:16" ht="16.5" customHeight="1" x14ac:dyDescent="0.3">
      <c r="A19" s="5">
        <v>18</v>
      </c>
      <c r="B19" s="5">
        <v>101343</v>
      </c>
      <c r="C19" s="4" t="s">
        <v>32</v>
      </c>
      <c r="D19" s="24">
        <f t="shared" si="0"/>
        <v>59260.58</v>
      </c>
      <c r="E19" s="15">
        <v>3224.03</v>
      </c>
      <c r="F19" s="16">
        <v>2927.47</v>
      </c>
      <c r="G19" s="16">
        <v>7485.19</v>
      </c>
      <c r="H19" s="16">
        <v>772.42</v>
      </c>
      <c r="I19" s="16">
        <v>1012.21</v>
      </c>
      <c r="J19" s="16">
        <v>10262.41</v>
      </c>
      <c r="K19" s="16">
        <v>8188.46</v>
      </c>
      <c r="L19" s="16">
        <v>7325.22</v>
      </c>
      <c r="M19" s="16">
        <v>8070.99</v>
      </c>
      <c r="N19" s="16">
        <v>3808.26</v>
      </c>
      <c r="O19" s="16">
        <v>3049.59</v>
      </c>
      <c r="P19" s="17">
        <v>3134.33</v>
      </c>
    </row>
    <row r="20" spans="1:16" ht="16.5" customHeight="1" x14ac:dyDescent="0.3">
      <c r="A20" s="5">
        <v>19</v>
      </c>
      <c r="B20" s="5">
        <v>101595</v>
      </c>
      <c r="C20" s="4" t="s">
        <v>33</v>
      </c>
      <c r="D20" s="24">
        <f t="shared" si="0"/>
        <v>732827.45</v>
      </c>
      <c r="E20" s="15">
        <v>70055.8</v>
      </c>
      <c r="F20" s="16">
        <v>60136.160000000003</v>
      </c>
      <c r="G20" s="16">
        <v>57975.35</v>
      </c>
      <c r="H20" s="16">
        <v>58358.74</v>
      </c>
      <c r="I20" s="16">
        <v>44953.23</v>
      </c>
      <c r="J20" s="16">
        <v>47880.59</v>
      </c>
      <c r="K20" s="16">
        <v>95362.52</v>
      </c>
      <c r="L20" s="16">
        <v>66411.42</v>
      </c>
      <c r="M20" s="16">
        <v>57729.53</v>
      </c>
      <c r="N20" s="16">
        <v>68081.509999999995</v>
      </c>
      <c r="O20" s="16">
        <v>53170.31</v>
      </c>
      <c r="P20" s="17">
        <v>52712.29</v>
      </c>
    </row>
    <row r="21" spans="1:16" s="6" customFormat="1" ht="16.5" customHeight="1" x14ac:dyDescent="0.3">
      <c r="A21" s="5">
        <v>20</v>
      </c>
      <c r="B21" s="5">
        <v>101845</v>
      </c>
      <c r="C21" s="4" t="s">
        <v>34</v>
      </c>
      <c r="D21" s="24">
        <f t="shared" si="0"/>
        <v>148049.31999999998</v>
      </c>
      <c r="E21" s="18">
        <v>8505.89</v>
      </c>
      <c r="F21" s="19">
        <v>3345.9</v>
      </c>
      <c r="G21" s="19">
        <v>21187.98</v>
      </c>
      <c r="H21" s="19">
        <v>5846.88</v>
      </c>
      <c r="I21" s="19">
        <v>3567.53</v>
      </c>
      <c r="J21" s="19">
        <v>20826.18</v>
      </c>
      <c r="K21" s="19">
        <v>33938.269999999997</v>
      </c>
      <c r="L21" s="19">
        <v>2629.79</v>
      </c>
      <c r="M21" s="19">
        <v>9627.9599999999991</v>
      </c>
      <c r="N21" s="19">
        <v>19475.12</v>
      </c>
      <c r="O21" s="19">
        <v>11811.54</v>
      </c>
      <c r="P21" s="20">
        <v>7286.28</v>
      </c>
    </row>
    <row r="22" spans="1:16" ht="16.5" customHeight="1" x14ac:dyDescent="0.3">
      <c r="A22" s="5">
        <v>21</v>
      </c>
      <c r="B22" s="5">
        <v>101861</v>
      </c>
      <c r="C22" s="4" t="s">
        <v>35</v>
      </c>
      <c r="D22" s="24">
        <f t="shared" si="0"/>
        <v>462357.36000000004</v>
      </c>
      <c r="E22" s="15">
        <v>27430.76</v>
      </c>
      <c r="F22" s="16">
        <v>23095.21</v>
      </c>
      <c r="G22" s="16">
        <v>39651.230000000003</v>
      </c>
      <c r="H22" s="16">
        <v>23428.18</v>
      </c>
      <c r="I22" s="16">
        <v>35861.370000000003</v>
      </c>
      <c r="J22" s="16">
        <v>30983</v>
      </c>
      <c r="K22" s="16">
        <v>89993.76</v>
      </c>
      <c r="L22" s="16">
        <v>36966.86</v>
      </c>
      <c r="M22" s="16">
        <v>39332.17</v>
      </c>
      <c r="N22" s="16">
        <v>24341.96</v>
      </c>
      <c r="O22" s="16">
        <v>37195.78</v>
      </c>
      <c r="P22" s="17">
        <v>54077.08</v>
      </c>
    </row>
    <row r="23" spans="1:16" ht="16.5" customHeight="1" x14ac:dyDescent="0.3">
      <c r="A23" s="5">
        <v>22</v>
      </c>
      <c r="B23" s="5">
        <v>101913</v>
      </c>
      <c r="C23" s="4" t="s">
        <v>36</v>
      </c>
      <c r="D23" s="24">
        <f t="shared" si="0"/>
        <v>347728.98000000004</v>
      </c>
      <c r="E23" s="15">
        <v>29787.78</v>
      </c>
      <c r="F23" s="16">
        <v>31558.66</v>
      </c>
      <c r="G23" s="16">
        <v>22382.23</v>
      </c>
      <c r="H23" s="16">
        <v>29490.560000000001</v>
      </c>
      <c r="I23" s="16">
        <v>21418.52</v>
      </c>
      <c r="J23" s="16">
        <v>16164.57</v>
      </c>
      <c r="K23" s="16">
        <v>49585.58</v>
      </c>
      <c r="L23" s="16">
        <v>21348.41</v>
      </c>
      <c r="M23" s="16">
        <v>25239.34</v>
      </c>
      <c r="N23" s="16">
        <v>24827.64</v>
      </c>
      <c r="O23" s="16">
        <v>40271.32</v>
      </c>
      <c r="P23" s="17">
        <v>35654.370000000003</v>
      </c>
    </row>
    <row r="24" spans="1:16" ht="16.5" customHeight="1" x14ac:dyDescent="0.3">
      <c r="A24" s="5">
        <v>23</v>
      </c>
      <c r="B24" s="5">
        <v>101934</v>
      </c>
      <c r="C24" s="4" t="s">
        <v>37</v>
      </c>
      <c r="D24" s="24">
        <f t="shared" si="0"/>
        <v>50921.880000000005</v>
      </c>
      <c r="E24" s="15">
        <v>6144.65</v>
      </c>
      <c r="F24" s="16">
        <v>7643.04</v>
      </c>
      <c r="G24" s="16">
        <v>3586.3</v>
      </c>
      <c r="H24" s="16">
        <v>2554.4299999999998</v>
      </c>
      <c r="I24" s="16">
        <v>1291.95</v>
      </c>
      <c r="J24" s="16">
        <v>3315.65</v>
      </c>
      <c r="K24" s="16">
        <v>6904.88</v>
      </c>
      <c r="L24" s="16">
        <v>4441.5600000000004</v>
      </c>
      <c r="M24" s="16">
        <v>2566.0700000000002</v>
      </c>
      <c r="N24" s="16">
        <v>2748.86</v>
      </c>
      <c r="O24" s="16">
        <v>2755.97</v>
      </c>
      <c r="P24" s="17">
        <v>6968.52</v>
      </c>
    </row>
    <row r="25" spans="1:16" s="6" customFormat="1" ht="16.5" customHeight="1" x14ac:dyDescent="0.3">
      <c r="A25" s="5">
        <v>24</v>
      </c>
      <c r="B25" s="5">
        <v>102442</v>
      </c>
      <c r="C25" s="4" t="s">
        <v>38</v>
      </c>
      <c r="D25" s="24">
        <f t="shared" si="0"/>
        <v>334913.09000000003</v>
      </c>
      <c r="E25" s="18">
        <v>14372.59</v>
      </c>
      <c r="F25" s="19">
        <v>20345.8</v>
      </c>
      <c r="G25" s="19">
        <v>19720.87</v>
      </c>
      <c r="H25" s="19">
        <v>39527.97</v>
      </c>
      <c r="I25" s="19">
        <v>33420.449999999997</v>
      </c>
      <c r="J25" s="19">
        <v>18821.599999999999</v>
      </c>
      <c r="K25" s="19">
        <v>27785.15</v>
      </c>
      <c r="L25" s="19">
        <v>21377.81</v>
      </c>
      <c r="M25" s="19">
        <v>21347.83</v>
      </c>
      <c r="N25" s="19">
        <v>34413.54</v>
      </c>
      <c r="O25" s="19">
        <v>37771.050000000003</v>
      </c>
      <c r="P25" s="20">
        <v>46008.43</v>
      </c>
    </row>
    <row r="26" spans="1:16" s="6" customFormat="1" ht="16.5" customHeight="1" x14ac:dyDescent="0.3">
      <c r="A26" s="5">
        <v>25</v>
      </c>
      <c r="B26" s="5">
        <v>102500</v>
      </c>
      <c r="C26" s="4" t="s">
        <v>39</v>
      </c>
      <c r="D26" s="24">
        <f t="shared" si="0"/>
        <v>1611738.5599999998</v>
      </c>
      <c r="E26" s="18">
        <v>126304.88</v>
      </c>
      <c r="F26" s="19">
        <v>123052.79</v>
      </c>
      <c r="G26" s="19">
        <v>125836.78</v>
      </c>
      <c r="H26" s="19">
        <v>132985.96</v>
      </c>
      <c r="I26" s="19">
        <v>116047.93</v>
      </c>
      <c r="J26" s="19">
        <v>122314.19</v>
      </c>
      <c r="K26" s="19">
        <v>212206.9</v>
      </c>
      <c r="L26" s="19">
        <v>118549.61</v>
      </c>
      <c r="M26" s="19">
        <v>118133.67</v>
      </c>
      <c r="N26" s="19">
        <v>172417.17</v>
      </c>
      <c r="O26" s="19">
        <v>116518.84</v>
      </c>
      <c r="P26" s="20">
        <v>127369.84</v>
      </c>
    </row>
    <row r="27" spans="1:16" ht="16.5" customHeight="1" x14ac:dyDescent="0.3">
      <c r="A27" s="5">
        <v>26</v>
      </c>
      <c r="B27" s="5">
        <v>102645</v>
      </c>
      <c r="C27" s="4" t="s">
        <v>40</v>
      </c>
      <c r="D27" s="24">
        <f t="shared" si="0"/>
        <v>82072.709999999992</v>
      </c>
      <c r="E27" s="15"/>
      <c r="F27" s="16">
        <v>8738.24</v>
      </c>
      <c r="G27" s="16">
        <v>6859.9</v>
      </c>
      <c r="H27" s="16">
        <v>13490.34</v>
      </c>
      <c r="I27" s="16">
        <v>11077.62</v>
      </c>
      <c r="J27" s="16">
        <v>6014.15</v>
      </c>
      <c r="K27" s="16">
        <v>3607.82</v>
      </c>
      <c r="L27" s="16">
        <v>4227.59</v>
      </c>
      <c r="M27" s="16">
        <v>5770.24</v>
      </c>
      <c r="N27" s="16">
        <v>9679.52</v>
      </c>
      <c r="O27" s="16"/>
      <c r="P27" s="17">
        <v>12607.29</v>
      </c>
    </row>
    <row r="28" spans="1:16" s="6" customFormat="1" ht="16.5" customHeight="1" x14ac:dyDescent="0.3">
      <c r="A28" s="5">
        <v>27</v>
      </c>
      <c r="B28" s="5">
        <v>102782</v>
      </c>
      <c r="C28" s="4" t="s">
        <v>41</v>
      </c>
      <c r="D28" s="24">
        <f t="shared" si="0"/>
        <v>1629021.2499999998</v>
      </c>
      <c r="E28" s="18">
        <v>125121.96</v>
      </c>
      <c r="F28" s="19">
        <v>125009.03</v>
      </c>
      <c r="G28" s="19">
        <v>102789.07</v>
      </c>
      <c r="H28" s="19">
        <v>97291.36</v>
      </c>
      <c r="I28" s="19">
        <v>84999.39</v>
      </c>
      <c r="J28" s="19">
        <v>127484.98</v>
      </c>
      <c r="K28" s="19">
        <v>193695.05</v>
      </c>
      <c r="L28" s="19">
        <v>103626.7</v>
      </c>
      <c r="M28" s="19">
        <v>156570.63</v>
      </c>
      <c r="N28" s="19">
        <v>146857.25</v>
      </c>
      <c r="O28" s="19">
        <v>163645.16</v>
      </c>
      <c r="P28" s="20">
        <v>201930.67</v>
      </c>
    </row>
    <row r="29" spans="1:16" ht="16.5" customHeight="1" x14ac:dyDescent="0.3">
      <c r="A29" s="5">
        <v>28</v>
      </c>
      <c r="B29" s="5">
        <v>102808</v>
      </c>
      <c r="C29" s="4" t="s">
        <v>42</v>
      </c>
      <c r="D29" s="24">
        <f t="shared" si="0"/>
        <v>6693.2099999999991</v>
      </c>
      <c r="E29" s="15">
        <v>157.46</v>
      </c>
      <c r="F29" s="16">
        <v>325.54000000000002</v>
      </c>
      <c r="G29" s="16">
        <v>911.74</v>
      </c>
      <c r="H29" s="16">
        <v>607.22</v>
      </c>
      <c r="I29" s="16">
        <v>1434.13</v>
      </c>
      <c r="J29" s="16"/>
      <c r="K29" s="16">
        <v>122.76</v>
      </c>
      <c r="L29" s="16"/>
      <c r="M29" s="16">
        <v>557.66</v>
      </c>
      <c r="N29" s="16">
        <v>158.72999999999999</v>
      </c>
      <c r="O29" s="16">
        <v>1521.11</v>
      </c>
      <c r="P29" s="17">
        <v>896.86</v>
      </c>
    </row>
    <row r="30" spans="1:16" ht="16.5" customHeight="1" x14ac:dyDescent="0.3">
      <c r="A30" s="5">
        <v>29</v>
      </c>
      <c r="B30" s="5">
        <v>103093</v>
      </c>
      <c r="C30" s="4" t="s">
        <v>43</v>
      </c>
      <c r="D30" s="24">
        <f t="shared" si="0"/>
        <v>12629.27</v>
      </c>
      <c r="E30" s="15"/>
      <c r="F30" s="16"/>
      <c r="G30" s="16">
        <v>438.29</v>
      </c>
      <c r="H30" s="16">
        <v>1610.34</v>
      </c>
      <c r="I30" s="16"/>
      <c r="J30" s="16"/>
      <c r="K30" s="16">
        <v>3988.55</v>
      </c>
      <c r="L30" s="16"/>
      <c r="M30" s="16"/>
      <c r="N30" s="16"/>
      <c r="O30" s="16">
        <v>4532.46</v>
      </c>
      <c r="P30" s="17">
        <v>2059.63</v>
      </c>
    </row>
    <row r="31" spans="1:16" ht="16.5" customHeight="1" x14ac:dyDescent="0.3">
      <c r="A31" s="7">
        <v>30</v>
      </c>
      <c r="B31" s="7">
        <v>103110</v>
      </c>
      <c r="C31" s="8" t="s">
        <v>44</v>
      </c>
      <c r="D31" s="24">
        <f t="shared" si="0"/>
        <v>254261.38000000003</v>
      </c>
      <c r="E31" s="21">
        <v>20559.05</v>
      </c>
      <c r="F31" s="22">
        <v>17335.36</v>
      </c>
      <c r="G31" s="22">
        <v>20407.169999999998</v>
      </c>
      <c r="H31" s="22">
        <v>8093.02</v>
      </c>
      <c r="I31" s="22">
        <v>17756.349999999999</v>
      </c>
      <c r="J31" s="22">
        <v>30815.09</v>
      </c>
      <c r="K31" s="22">
        <v>30060.75</v>
      </c>
      <c r="L31" s="22">
        <v>12741.42</v>
      </c>
      <c r="M31" s="22">
        <v>21155.91</v>
      </c>
      <c r="N31" s="22">
        <v>19304.099999999999</v>
      </c>
      <c r="O31" s="22">
        <v>24307.23</v>
      </c>
      <c r="P31" s="23">
        <v>31725.93</v>
      </c>
    </row>
  </sheetData>
  <autoFilter ref="A1:P31" xr:uid="{1152859C-D03E-4CB3-BA8B-018BBD362546}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E4E90-2F79-4090-AD13-2E89A40D6BA4}">
  <dimension ref="A1:C25"/>
  <sheetViews>
    <sheetView rightToLeft="1" workbookViewId="0">
      <selection activeCell="C7" sqref="C7"/>
    </sheetView>
  </sheetViews>
  <sheetFormatPr defaultRowHeight="14" x14ac:dyDescent="0.3"/>
  <cols>
    <col min="1" max="1" width="9.5" style="2" customWidth="1"/>
    <col min="2" max="3" width="9.75" style="38" bestFit="1" customWidth="1"/>
  </cols>
  <sheetData>
    <row r="1" spans="1:3" x14ac:dyDescent="0.3">
      <c r="A1" s="36" t="s">
        <v>1</v>
      </c>
      <c r="B1" s="37">
        <v>44409</v>
      </c>
      <c r="C1" s="37">
        <v>44774</v>
      </c>
    </row>
    <row r="2" spans="1:3" x14ac:dyDescent="0.3">
      <c r="A2" s="26">
        <v>100026</v>
      </c>
      <c r="B2" s="38">
        <f>VLOOKUP(A2,'נתונים - 2021 '!B:Q,12,0)</f>
        <v>15505.66</v>
      </c>
      <c r="C2" s="38">
        <f>VLOOKUP(A2,'נתונים - 2022'!B:P,11,0)</f>
        <v>14921.66</v>
      </c>
    </row>
    <row r="3" spans="1:3" x14ac:dyDescent="0.3">
      <c r="A3" s="5">
        <v>100137</v>
      </c>
    </row>
    <row r="4" spans="1:3" x14ac:dyDescent="0.3">
      <c r="A4" s="5">
        <v>100500</v>
      </c>
    </row>
    <row r="5" spans="1:3" x14ac:dyDescent="0.3">
      <c r="A5" s="5">
        <v>100565</v>
      </c>
    </row>
    <row r="6" spans="1:3" x14ac:dyDescent="0.3">
      <c r="A6" s="5">
        <v>100595</v>
      </c>
    </row>
    <row r="7" spans="1:3" x14ac:dyDescent="0.3">
      <c r="A7" s="5">
        <v>100607</v>
      </c>
    </row>
    <row r="8" spans="1:3" x14ac:dyDescent="0.3">
      <c r="A8" s="5">
        <v>100761</v>
      </c>
    </row>
    <row r="9" spans="1:3" x14ac:dyDescent="0.3">
      <c r="A9" s="5">
        <v>100813</v>
      </c>
    </row>
    <row r="10" spans="1:3" x14ac:dyDescent="0.3">
      <c r="A10" s="5">
        <v>100899</v>
      </c>
    </row>
    <row r="11" spans="1:3" x14ac:dyDescent="0.3">
      <c r="A11" s="5">
        <v>100909</v>
      </c>
    </row>
    <row r="12" spans="1:3" x14ac:dyDescent="0.3">
      <c r="A12" s="5">
        <v>100983</v>
      </c>
    </row>
    <row r="13" spans="1:3" x14ac:dyDescent="0.3">
      <c r="A13" s="5">
        <v>100984</v>
      </c>
    </row>
    <row r="14" spans="1:3" x14ac:dyDescent="0.3">
      <c r="A14" s="5">
        <v>101595</v>
      </c>
    </row>
    <row r="15" spans="1:3" x14ac:dyDescent="0.3">
      <c r="A15" s="5">
        <v>101845</v>
      </c>
    </row>
    <row r="16" spans="1:3" x14ac:dyDescent="0.3">
      <c r="A16" s="5">
        <v>101861</v>
      </c>
    </row>
    <row r="17" spans="1:1" x14ac:dyDescent="0.3">
      <c r="A17" s="5">
        <v>101913</v>
      </c>
    </row>
    <row r="18" spans="1:1" x14ac:dyDescent="0.3">
      <c r="A18" s="5">
        <v>101934</v>
      </c>
    </row>
    <row r="19" spans="1:1" x14ac:dyDescent="0.3">
      <c r="A19" s="5">
        <v>102442</v>
      </c>
    </row>
    <row r="20" spans="1:1" x14ac:dyDescent="0.3">
      <c r="A20" s="5">
        <v>102500</v>
      </c>
    </row>
    <row r="21" spans="1:1" x14ac:dyDescent="0.3">
      <c r="A21" s="5">
        <v>102645</v>
      </c>
    </row>
    <row r="22" spans="1:1" x14ac:dyDescent="0.3">
      <c r="A22" s="5">
        <v>102782</v>
      </c>
    </row>
    <row r="23" spans="1:1" x14ac:dyDescent="0.3">
      <c r="A23" s="5">
        <v>102808</v>
      </c>
    </row>
    <row r="24" spans="1:1" x14ac:dyDescent="0.3">
      <c r="A24" s="5">
        <v>103093</v>
      </c>
    </row>
    <row r="25" spans="1:1" x14ac:dyDescent="0.3">
      <c r="A25" s="7">
        <v>103110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נתונים - 2021 </vt:lpstr>
      <vt:lpstr>נתונים - 2022</vt:lpstr>
      <vt:lpstr>דוח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2022-09-02T07:33:26Z</dcterms:created>
  <dcterms:modified xsi:type="dcterms:W3CDTF">2022-09-13T04:30:55Z</dcterms:modified>
</cp:coreProperties>
</file>